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рена Бюджет 2025 г\ДОКЛАДНИ ОБС НИКОЛАЕВО\ДОКЛАДНА ОБС - ОТЧЕТ НА БЮДЖЕТ ЗА 2024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E78" i="1"/>
  <c r="D78" i="1"/>
  <c r="F78" i="1" s="1"/>
  <c r="F77" i="1"/>
  <c r="F76" i="1"/>
  <c r="F75" i="1"/>
  <c r="F74" i="1"/>
  <c r="F73" i="1"/>
  <c r="F72" i="1"/>
  <c r="F71" i="1"/>
  <c r="E67" i="1"/>
  <c r="F67" i="1" s="1"/>
  <c r="D67" i="1"/>
  <c r="F66" i="1"/>
  <c r="E63" i="1"/>
  <c r="F63" i="1" s="1"/>
  <c r="D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E44" i="1"/>
  <c r="D44" i="1"/>
  <c r="F44" i="1" s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E18" i="1"/>
  <c r="E68" i="1" s="1"/>
  <c r="E80" i="1" s="1"/>
  <c r="E82" i="1" s="1"/>
  <c r="D18" i="1"/>
  <c r="F18" i="1" s="1"/>
  <c r="F17" i="1"/>
  <c r="F16" i="1"/>
  <c r="F15" i="1"/>
  <c r="F14" i="1"/>
  <c r="F13" i="1"/>
  <c r="F12" i="1"/>
  <c r="F11" i="1"/>
  <c r="F10" i="1"/>
  <c r="B4" i="1"/>
  <c r="D68" i="1" l="1"/>
  <c r="D80" i="1" l="1"/>
  <c r="F68" i="1"/>
  <c r="D82" i="1" l="1"/>
  <c r="F82" i="1" s="1"/>
  <c r="F80" i="1"/>
</calcChain>
</file>

<file path=xl/sharedStrings.xml><?xml version="1.0" encoding="utf-8"?>
<sst xmlns="http://schemas.openxmlformats.org/spreadsheetml/2006/main" count="142" uniqueCount="142">
  <si>
    <r>
      <t xml:space="preserve"> Приход - Годишен отчет                                       </t>
    </r>
    <r>
      <rPr>
        <b/>
        <i/>
        <sz val="11"/>
        <color indexed="8"/>
        <rFont val="Times New Roman"/>
        <family val="1"/>
        <charset val="204"/>
      </rPr>
      <t xml:space="preserve">   </t>
    </r>
    <r>
      <rPr>
        <b/>
        <i/>
        <sz val="10"/>
        <color indexed="8"/>
        <rFont val="Times New Roman"/>
        <family val="1"/>
        <charset val="204"/>
      </rPr>
      <t>Приложение № 1</t>
    </r>
  </si>
  <si>
    <t>Николаево</t>
  </si>
  <si>
    <t>Община:</t>
  </si>
  <si>
    <t>7406</t>
  </si>
  <si>
    <t>Година:</t>
  </si>
  <si>
    <t>Име на параграф</t>
  </si>
  <si>
    <t>Код на параграф</t>
  </si>
  <si>
    <t>Уточнен годишен план</t>
  </si>
  <si>
    <t>Тримесечен отчет</t>
  </si>
  <si>
    <t>% отношение</t>
  </si>
  <si>
    <t>I.Имуществени данъци и неданъчни приходи</t>
  </si>
  <si>
    <t>1. Имуществени и др. данъци</t>
  </si>
  <si>
    <t>Данък върху доходите на физически лица</t>
  </si>
  <si>
    <t>0100</t>
  </si>
  <si>
    <t>патентен данък и данък върху таксиметров превоз на пътници</t>
  </si>
  <si>
    <t>0103</t>
  </si>
  <si>
    <t>Имуществени и други местни данъци</t>
  </si>
  <si>
    <t>1300</t>
  </si>
  <si>
    <t>данък върху недвижими имоти</t>
  </si>
  <si>
    <t>1301</t>
  </si>
  <si>
    <t>данък върху превозните средства</t>
  </si>
  <si>
    <t>1303</t>
  </si>
  <si>
    <t>данък при придобиване на имущество по дарения и възмезден начин</t>
  </si>
  <si>
    <t>1304</t>
  </si>
  <si>
    <t>туристически данък</t>
  </si>
  <si>
    <t>1308</t>
  </si>
  <si>
    <t>Други данъци</t>
  </si>
  <si>
    <t>2000</t>
  </si>
  <si>
    <t>Всичко -   1. Имуществени и други данъци:</t>
  </si>
  <si>
    <t>2. Неданъчни приходи</t>
  </si>
  <si>
    <t>Приходи и доходи от собственост</t>
  </si>
  <si>
    <t>2400</t>
  </si>
  <si>
    <t>приходи от наеми на имущество</t>
  </si>
  <si>
    <t>2405</t>
  </si>
  <si>
    <t>приходи от наеми на земя</t>
  </si>
  <si>
    <t>2406</t>
  </si>
  <si>
    <t>Общински такси</t>
  </si>
  <si>
    <t>2700</t>
  </si>
  <si>
    <t>за ползване на домашен социален патронаж и други общински социални услуги</t>
  </si>
  <si>
    <t>2704</t>
  </si>
  <si>
    <t>за ползване на пазари, тържища, панаири, тротоари, улични платна и др.</t>
  </si>
  <si>
    <t>2705</t>
  </si>
  <si>
    <t>за битови отпадъци</t>
  </si>
  <si>
    <t>2707</t>
  </si>
  <si>
    <t>за технически услуги</t>
  </si>
  <si>
    <t>2710</t>
  </si>
  <si>
    <t>за административни услуги</t>
  </si>
  <si>
    <t>2711</t>
  </si>
  <si>
    <t>за притежаване на куче</t>
  </si>
  <si>
    <t>2717</t>
  </si>
  <si>
    <t>други общински такси</t>
  </si>
  <si>
    <t>2729</t>
  </si>
  <si>
    <t>Глоби, санкции и наказателни лихви</t>
  </si>
  <si>
    <t>2800</t>
  </si>
  <si>
    <t>глоби, санкции, неустойки, наказателни лихви, обезщетения и начети</t>
  </si>
  <si>
    <t>2802</t>
  </si>
  <si>
    <t>наказателни лихви за данъци, мита и осигурителни вноски</t>
  </si>
  <si>
    <t>2809</t>
  </si>
  <si>
    <t>Други приходи</t>
  </si>
  <si>
    <t>3600</t>
  </si>
  <si>
    <t>други неданъчни приходи</t>
  </si>
  <si>
    <t>3619</t>
  </si>
  <si>
    <t>Внесени ДДС и други данъци върху продажбите</t>
  </si>
  <si>
    <t>3700</t>
  </si>
  <si>
    <t>внесен ДДС (-)</t>
  </si>
  <si>
    <t>3701</t>
  </si>
  <si>
    <t>внесен данък върху приходите от стопанска дейност на бюджетните предприятия (-)</t>
  </si>
  <si>
    <t>3702</t>
  </si>
  <si>
    <t>Постъпления от продажба на нефинансови активи</t>
  </si>
  <si>
    <t>4000</t>
  </si>
  <si>
    <t>постъпления от продажба на земя</t>
  </si>
  <si>
    <t>4040</t>
  </si>
  <si>
    <t>Приходи от концесии</t>
  </si>
  <si>
    <t>4100</t>
  </si>
  <si>
    <t>Помощи и дарения от страната</t>
  </si>
  <si>
    <t>4500</t>
  </si>
  <si>
    <t>текущи помощи и дарения от страната</t>
  </si>
  <si>
    <t>4501</t>
  </si>
  <si>
    <t>Всичко -   2. Неданъчни приходи:</t>
  </si>
  <si>
    <t>III. Трансфери</t>
  </si>
  <si>
    <t>Трансфери между бюджета на бюджетната организация и ЦБ (нето)</t>
  </si>
  <si>
    <t>3100</t>
  </si>
  <si>
    <t>обща субсидия и други трансфери за държавни дейности от ЦБ за общини (+)</t>
  </si>
  <si>
    <t>3111</t>
  </si>
  <si>
    <t>обща изравнителна субсидия и други трансфери за местни дейности от ЦБ за общини (+)</t>
  </si>
  <si>
    <t>3112</t>
  </si>
  <si>
    <t>получени от общини целеви субсидии от ЦБ за капиталови разходи (+)</t>
  </si>
  <si>
    <t>3113</t>
  </si>
  <si>
    <t>получени от общини трансфери за други целеви разходи от ЦБ чрез  кодовете в СЕБРА 488 001 ххх-х</t>
  </si>
  <si>
    <t>3118</t>
  </si>
  <si>
    <t>получени от общини трансфери за други целеви разходи от ЦБ чрез кодове в СЕБРА 488 002 ххх-х</t>
  </si>
  <si>
    <t>3128</t>
  </si>
  <si>
    <t>Трансфери между бюджети (нето)</t>
  </si>
  <si>
    <t>6100</t>
  </si>
  <si>
    <t>трансфери между бюджети - получени трансфери (+)</t>
  </si>
  <si>
    <t>6101</t>
  </si>
  <si>
    <t>трансфери между бюджети - предоставени трансфери (-)</t>
  </si>
  <si>
    <t>6102</t>
  </si>
  <si>
    <t>трансфери от МТСП по програми за осигуряване на заетост (+/-)</t>
  </si>
  <si>
    <t>6105</t>
  </si>
  <si>
    <t>вътрешни трансфери в системата на първостепенния разпоредител (+/-)</t>
  </si>
  <si>
    <t>6109</t>
  </si>
  <si>
    <t>Трансфери между бюджети и сметки за средствата от Европейския съюз (нето)</t>
  </si>
  <si>
    <t>6200</t>
  </si>
  <si>
    <t>получени трансфери (+/-)</t>
  </si>
  <si>
    <t>6201</t>
  </si>
  <si>
    <t>предоставени трансфери (+/-)</t>
  </si>
  <si>
    <t>6202</t>
  </si>
  <si>
    <t>Трансфери между бюджети на лица по чл. 13, ал. 4 от ЗПФ и бюджети на други бюджетни организации</t>
  </si>
  <si>
    <t>6400</t>
  </si>
  <si>
    <t>получени трансфери (+)</t>
  </si>
  <si>
    <t>6401</t>
  </si>
  <si>
    <t>Всичко - III. Трансфери:</t>
  </si>
  <si>
    <t>IV. Временни безлихвени заеми</t>
  </si>
  <si>
    <t>Временни безлихвени заеми между бюджети и сметки за средствата от Европейския съюз (нето)</t>
  </si>
  <si>
    <t>7600</t>
  </si>
  <si>
    <t>Всичко - IV. Временни безлихвени заеми:</t>
  </si>
  <si>
    <t>Всички приходи (І+ІІІ+ІV)</t>
  </si>
  <si>
    <t>V. Операции с финансови активи и пасиви</t>
  </si>
  <si>
    <t>Събрани средства и извършени плащания за сметка на други бюджети, сметки и фондове - нето (+/-)</t>
  </si>
  <si>
    <t>8800</t>
  </si>
  <si>
    <t>събрани средства и извършени плащания от/за сметки за средствата от Европейския съюз (+/-)</t>
  </si>
  <si>
    <t>8803</t>
  </si>
  <si>
    <t>Друго финансиране - нето(+/-)</t>
  </si>
  <si>
    <t>9300</t>
  </si>
  <si>
    <t>чужди средства от други лица (небюджетни предприятия и физически лица) (+/-)</t>
  </si>
  <si>
    <t>9310</t>
  </si>
  <si>
    <t>Депозити и средства по сметки - нето (+/-)     (този параграф се използва и за наличностите на ЦБ в БНБ)</t>
  </si>
  <si>
    <t>9500</t>
  </si>
  <si>
    <t>остатък в левове по сметки от предходния период (+)</t>
  </si>
  <si>
    <t>9501</t>
  </si>
  <si>
    <t>наличност в левове по сметки в края на периода (-)</t>
  </si>
  <si>
    <t>9507</t>
  </si>
  <si>
    <t>Всичко - V. Операции с финансови активи и пасиви:</t>
  </si>
  <si>
    <t>Всичко  приходи:</t>
  </si>
  <si>
    <t>Превишение/недостиг на бюджетни средства по триесечия (+/-)</t>
  </si>
  <si>
    <t>Общо  приходи:</t>
  </si>
  <si>
    <t xml:space="preserve">Изготвил: </t>
  </si>
  <si>
    <t>инж. Константин Костов</t>
  </si>
  <si>
    <t>Ирена Петкова</t>
  </si>
  <si>
    <t>Кмет на община Николаево</t>
  </si>
  <si>
    <t>Гл. експерт "Бюджет и ЧР"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</si>
</sst>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 indent="5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90"/>
  <sheetViews>
    <sheetView tabSelected="1" topLeftCell="A67" workbookViewId="0">
      <selection activeCell="K15" sqref="K15"/>
    </sheetView>
  </sheetViews>
  <sheetFormatPr defaultRowHeight="15.75" x14ac:dyDescent="0.25"/>
  <cols>
    <col min="1" max="1" width="0.28515625" style="2" customWidth="1"/>
    <col min="2" max="2" width="66.42578125" style="2" customWidth="1"/>
    <col min="3" max="3" width="11.140625" style="2" customWidth="1"/>
    <col min="4" max="4" width="16.42578125" style="2" customWidth="1"/>
    <col min="5" max="5" width="14.7109375" style="2" customWidth="1"/>
    <col min="6" max="6" width="11.85546875" style="2" customWidth="1"/>
    <col min="7" max="8" width="9.140625" style="2" hidden="1" customWidth="1"/>
    <col min="9" max="248" width="9.140625" style="2"/>
    <col min="249" max="256" width="9.140625" style="3"/>
    <col min="257" max="257" width="0.28515625" style="3" customWidth="1"/>
    <col min="258" max="258" width="66.42578125" style="3" customWidth="1"/>
    <col min="259" max="259" width="11.140625" style="3" customWidth="1"/>
    <col min="260" max="261" width="20.5703125" style="3" customWidth="1"/>
    <col min="262" max="262" width="11.85546875" style="3" customWidth="1"/>
    <col min="263" max="264" width="0" style="3" hidden="1" customWidth="1"/>
    <col min="265" max="512" width="9.140625" style="3"/>
    <col min="513" max="513" width="0.28515625" style="3" customWidth="1"/>
    <col min="514" max="514" width="66.42578125" style="3" customWidth="1"/>
    <col min="515" max="515" width="11.140625" style="3" customWidth="1"/>
    <col min="516" max="517" width="20.5703125" style="3" customWidth="1"/>
    <col min="518" max="518" width="11.85546875" style="3" customWidth="1"/>
    <col min="519" max="520" width="0" style="3" hidden="1" customWidth="1"/>
    <col min="521" max="768" width="9.140625" style="3"/>
    <col min="769" max="769" width="0.28515625" style="3" customWidth="1"/>
    <col min="770" max="770" width="66.42578125" style="3" customWidth="1"/>
    <col min="771" max="771" width="11.140625" style="3" customWidth="1"/>
    <col min="772" max="773" width="20.5703125" style="3" customWidth="1"/>
    <col min="774" max="774" width="11.85546875" style="3" customWidth="1"/>
    <col min="775" max="776" width="0" style="3" hidden="1" customWidth="1"/>
    <col min="777" max="1024" width="9.140625" style="3"/>
    <col min="1025" max="1025" width="0.28515625" style="3" customWidth="1"/>
    <col min="1026" max="1026" width="66.42578125" style="3" customWidth="1"/>
    <col min="1027" max="1027" width="11.140625" style="3" customWidth="1"/>
    <col min="1028" max="1029" width="20.5703125" style="3" customWidth="1"/>
    <col min="1030" max="1030" width="11.85546875" style="3" customWidth="1"/>
    <col min="1031" max="1032" width="0" style="3" hidden="1" customWidth="1"/>
    <col min="1033" max="1280" width="9.140625" style="3"/>
    <col min="1281" max="1281" width="0.28515625" style="3" customWidth="1"/>
    <col min="1282" max="1282" width="66.42578125" style="3" customWidth="1"/>
    <col min="1283" max="1283" width="11.140625" style="3" customWidth="1"/>
    <col min="1284" max="1285" width="20.5703125" style="3" customWidth="1"/>
    <col min="1286" max="1286" width="11.85546875" style="3" customWidth="1"/>
    <col min="1287" max="1288" width="0" style="3" hidden="1" customWidth="1"/>
    <col min="1289" max="1536" width="9.140625" style="3"/>
    <col min="1537" max="1537" width="0.28515625" style="3" customWidth="1"/>
    <col min="1538" max="1538" width="66.42578125" style="3" customWidth="1"/>
    <col min="1539" max="1539" width="11.140625" style="3" customWidth="1"/>
    <col min="1540" max="1541" width="20.5703125" style="3" customWidth="1"/>
    <col min="1542" max="1542" width="11.85546875" style="3" customWidth="1"/>
    <col min="1543" max="1544" width="0" style="3" hidden="1" customWidth="1"/>
    <col min="1545" max="1792" width="9.140625" style="3"/>
    <col min="1793" max="1793" width="0.28515625" style="3" customWidth="1"/>
    <col min="1794" max="1794" width="66.42578125" style="3" customWidth="1"/>
    <col min="1795" max="1795" width="11.140625" style="3" customWidth="1"/>
    <col min="1796" max="1797" width="20.5703125" style="3" customWidth="1"/>
    <col min="1798" max="1798" width="11.85546875" style="3" customWidth="1"/>
    <col min="1799" max="1800" width="0" style="3" hidden="1" customWidth="1"/>
    <col min="1801" max="2048" width="9.140625" style="3"/>
    <col min="2049" max="2049" width="0.28515625" style="3" customWidth="1"/>
    <col min="2050" max="2050" width="66.42578125" style="3" customWidth="1"/>
    <col min="2051" max="2051" width="11.140625" style="3" customWidth="1"/>
    <col min="2052" max="2053" width="20.5703125" style="3" customWidth="1"/>
    <col min="2054" max="2054" width="11.85546875" style="3" customWidth="1"/>
    <col min="2055" max="2056" width="0" style="3" hidden="1" customWidth="1"/>
    <col min="2057" max="2304" width="9.140625" style="3"/>
    <col min="2305" max="2305" width="0.28515625" style="3" customWidth="1"/>
    <col min="2306" max="2306" width="66.42578125" style="3" customWidth="1"/>
    <col min="2307" max="2307" width="11.140625" style="3" customWidth="1"/>
    <col min="2308" max="2309" width="20.5703125" style="3" customWidth="1"/>
    <col min="2310" max="2310" width="11.85546875" style="3" customWidth="1"/>
    <col min="2311" max="2312" width="0" style="3" hidden="1" customWidth="1"/>
    <col min="2313" max="2560" width="9.140625" style="3"/>
    <col min="2561" max="2561" width="0.28515625" style="3" customWidth="1"/>
    <col min="2562" max="2562" width="66.42578125" style="3" customWidth="1"/>
    <col min="2563" max="2563" width="11.140625" style="3" customWidth="1"/>
    <col min="2564" max="2565" width="20.5703125" style="3" customWidth="1"/>
    <col min="2566" max="2566" width="11.85546875" style="3" customWidth="1"/>
    <col min="2567" max="2568" width="0" style="3" hidden="1" customWidth="1"/>
    <col min="2569" max="2816" width="9.140625" style="3"/>
    <col min="2817" max="2817" width="0.28515625" style="3" customWidth="1"/>
    <col min="2818" max="2818" width="66.42578125" style="3" customWidth="1"/>
    <col min="2819" max="2819" width="11.140625" style="3" customWidth="1"/>
    <col min="2820" max="2821" width="20.5703125" style="3" customWidth="1"/>
    <col min="2822" max="2822" width="11.85546875" style="3" customWidth="1"/>
    <col min="2823" max="2824" width="0" style="3" hidden="1" customWidth="1"/>
    <col min="2825" max="3072" width="9.140625" style="3"/>
    <col min="3073" max="3073" width="0.28515625" style="3" customWidth="1"/>
    <col min="3074" max="3074" width="66.42578125" style="3" customWidth="1"/>
    <col min="3075" max="3075" width="11.140625" style="3" customWidth="1"/>
    <col min="3076" max="3077" width="20.5703125" style="3" customWidth="1"/>
    <col min="3078" max="3078" width="11.85546875" style="3" customWidth="1"/>
    <col min="3079" max="3080" width="0" style="3" hidden="1" customWidth="1"/>
    <col min="3081" max="3328" width="9.140625" style="3"/>
    <col min="3329" max="3329" width="0.28515625" style="3" customWidth="1"/>
    <col min="3330" max="3330" width="66.42578125" style="3" customWidth="1"/>
    <col min="3331" max="3331" width="11.140625" style="3" customWidth="1"/>
    <col min="3332" max="3333" width="20.5703125" style="3" customWidth="1"/>
    <col min="3334" max="3334" width="11.85546875" style="3" customWidth="1"/>
    <col min="3335" max="3336" width="0" style="3" hidden="1" customWidth="1"/>
    <col min="3337" max="3584" width="9.140625" style="3"/>
    <col min="3585" max="3585" width="0.28515625" style="3" customWidth="1"/>
    <col min="3586" max="3586" width="66.42578125" style="3" customWidth="1"/>
    <col min="3587" max="3587" width="11.140625" style="3" customWidth="1"/>
    <col min="3588" max="3589" width="20.5703125" style="3" customWidth="1"/>
    <col min="3590" max="3590" width="11.85546875" style="3" customWidth="1"/>
    <col min="3591" max="3592" width="0" style="3" hidden="1" customWidth="1"/>
    <col min="3593" max="3840" width="9.140625" style="3"/>
    <col min="3841" max="3841" width="0.28515625" style="3" customWidth="1"/>
    <col min="3842" max="3842" width="66.42578125" style="3" customWidth="1"/>
    <col min="3843" max="3843" width="11.140625" style="3" customWidth="1"/>
    <col min="3844" max="3845" width="20.5703125" style="3" customWidth="1"/>
    <col min="3846" max="3846" width="11.85546875" style="3" customWidth="1"/>
    <col min="3847" max="3848" width="0" style="3" hidden="1" customWidth="1"/>
    <col min="3849" max="4096" width="9.140625" style="3"/>
    <col min="4097" max="4097" width="0.28515625" style="3" customWidth="1"/>
    <col min="4098" max="4098" width="66.42578125" style="3" customWidth="1"/>
    <col min="4099" max="4099" width="11.140625" style="3" customWidth="1"/>
    <col min="4100" max="4101" width="20.5703125" style="3" customWidth="1"/>
    <col min="4102" max="4102" width="11.85546875" style="3" customWidth="1"/>
    <col min="4103" max="4104" width="0" style="3" hidden="1" customWidth="1"/>
    <col min="4105" max="4352" width="9.140625" style="3"/>
    <col min="4353" max="4353" width="0.28515625" style="3" customWidth="1"/>
    <col min="4354" max="4354" width="66.42578125" style="3" customWidth="1"/>
    <col min="4355" max="4355" width="11.140625" style="3" customWidth="1"/>
    <col min="4356" max="4357" width="20.5703125" style="3" customWidth="1"/>
    <col min="4358" max="4358" width="11.85546875" style="3" customWidth="1"/>
    <col min="4359" max="4360" width="0" style="3" hidden="1" customWidth="1"/>
    <col min="4361" max="4608" width="9.140625" style="3"/>
    <col min="4609" max="4609" width="0.28515625" style="3" customWidth="1"/>
    <col min="4610" max="4610" width="66.42578125" style="3" customWidth="1"/>
    <col min="4611" max="4611" width="11.140625" style="3" customWidth="1"/>
    <col min="4612" max="4613" width="20.5703125" style="3" customWidth="1"/>
    <col min="4614" max="4614" width="11.85546875" style="3" customWidth="1"/>
    <col min="4615" max="4616" width="0" style="3" hidden="1" customWidth="1"/>
    <col min="4617" max="4864" width="9.140625" style="3"/>
    <col min="4865" max="4865" width="0.28515625" style="3" customWidth="1"/>
    <col min="4866" max="4866" width="66.42578125" style="3" customWidth="1"/>
    <col min="4867" max="4867" width="11.140625" style="3" customWidth="1"/>
    <col min="4868" max="4869" width="20.5703125" style="3" customWidth="1"/>
    <col min="4870" max="4870" width="11.85546875" style="3" customWidth="1"/>
    <col min="4871" max="4872" width="0" style="3" hidden="1" customWidth="1"/>
    <col min="4873" max="5120" width="9.140625" style="3"/>
    <col min="5121" max="5121" width="0.28515625" style="3" customWidth="1"/>
    <col min="5122" max="5122" width="66.42578125" style="3" customWidth="1"/>
    <col min="5123" max="5123" width="11.140625" style="3" customWidth="1"/>
    <col min="5124" max="5125" width="20.5703125" style="3" customWidth="1"/>
    <col min="5126" max="5126" width="11.85546875" style="3" customWidth="1"/>
    <col min="5127" max="5128" width="0" style="3" hidden="1" customWidth="1"/>
    <col min="5129" max="5376" width="9.140625" style="3"/>
    <col min="5377" max="5377" width="0.28515625" style="3" customWidth="1"/>
    <col min="5378" max="5378" width="66.42578125" style="3" customWidth="1"/>
    <col min="5379" max="5379" width="11.140625" style="3" customWidth="1"/>
    <col min="5380" max="5381" width="20.5703125" style="3" customWidth="1"/>
    <col min="5382" max="5382" width="11.85546875" style="3" customWidth="1"/>
    <col min="5383" max="5384" width="0" style="3" hidden="1" customWidth="1"/>
    <col min="5385" max="5632" width="9.140625" style="3"/>
    <col min="5633" max="5633" width="0.28515625" style="3" customWidth="1"/>
    <col min="5634" max="5634" width="66.42578125" style="3" customWidth="1"/>
    <col min="5635" max="5635" width="11.140625" style="3" customWidth="1"/>
    <col min="5636" max="5637" width="20.5703125" style="3" customWidth="1"/>
    <col min="5638" max="5638" width="11.85546875" style="3" customWidth="1"/>
    <col min="5639" max="5640" width="0" style="3" hidden="1" customWidth="1"/>
    <col min="5641" max="5888" width="9.140625" style="3"/>
    <col min="5889" max="5889" width="0.28515625" style="3" customWidth="1"/>
    <col min="5890" max="5890" width="66.42578125" style="3" customWidth="1"/>
    <col min="5891" max="5891" width="11.140625" style="3" customWidth="1"/>
    <col min="5892" max="5893" width="20.5703125" style="3" customWidth="1"/>
    <col min="5894" max="5894" width="11.85546875" style="3" customWidth="1"/>
    <col min="5895" max="5896" width="0" style="3" hidden="1" customWidth="1"/>
    <col min="5897" max="6144" width="9.140625" style="3"/>
    <col min="6145" max="6145" width="0.28515625" style="3" customWidth="1"/>
    <col min="6146" max="6146" width="66.42578125" style="3" customWidth="1"/>
    <col min="6147" max="6147" width="11.140625" style="3" customWidth="1"/>
    <col min="6148" max="6149" width="20.5703125" style="3" customWidth="1"/>
    <col min="6150" max="6150" width="11.85546875" style="3" customWidth="1"/>
    <col min="6151" max="6152" width="0" style="3" hidden="1" customWidth="1"/>
    <col min="6153" max="6400" width="9.140625" style="3"/>
    <col min="6401" max="6401" width="0.28515625" style="3" customWidth="1"/>
    <col min="6402" max="6402" width="66.42578125" style="3" customWidth="1"/>
    <col min="6403" max="6403" width="11.140625" style="3" customWidth="1"/>
    <col min="6404" max="6405" width="20.5703125" style="3" customWidth="1"/>
    <col min="6406" max="6406" width="11.85546875" style="3" customWidth="1"/>
    <col min="6407" max="6408" width="0" style="3" hidden="1" customWidth="1"/>
    <col min="6409" max="6656" width="9.140625" style="3"/>
    <col min="6657" max="6657" width="0.28515625" style="3" customWidth="1"/>
    <col min="6658" max="6658" width="66.42578125" style="3" customWidth="1"/>
    <col min="6659" max="6659" width="11.140625" style="3" customWidth="1"/>
    <col min="6660" max="6661" width="20.5703125" style="3" customWidth="1"/>
    <col min="6662" max="6662" width="11.85546875" style="3" customWidth="1"/>
    <col min="6663" max="6664" width="0" style="3" hidden="1" customWidth="1"/>
    <col min="6665" max="6912" width="9.140625" style="3"/>
    <col min="6913" max="6913" width="0.28515625" style="3" customWidth="1"/>
    <col min="6914" max="6914" width="66.42578125" style="3" customWidth="1"/>
    <col min="6915" max="6915" width="11.140625" style="3" customWidth="1"/>
    <col min="6916" max="6917" width="20.5703125" style="3" customWidth="1"/>
    <col min="6918" max="6918" width="11.85546875" style="3" customWidth="1"/>
    <col min="6919" max="6920" width="0" style="3" hidden="1" customWidth="1"/>
    <col min="6921" max="7168" width="9.140625" style="3"/>
    <col min="7169" max="7169" width="0.28515625" style="3" customWidth="1"/>
    <col min="7170" max="7170" width="66.42578125" style="3" customWidth="1"/>
    <col min="7171" max="7171" width="11.140625" style="3" customWidth="1"/>
    <col min="7172" max="7173" width="20.5703125" style="3" customWidth="1"/>
    <col min="7174" max="7174" width="11.85546875" style="3" customWidth="1"/>
    <col min="7175" max="7176" width="0" style="3" hidden="1" customWidth="1"/>
    <col min="7177" max="7424" width="9.140625" style="3"/>
    <col min="7425" max="7425" width="0.28515625" style="3" customWidth="1"/>
    <col min="7426" max="7426" width="66.42578125" style="3" customWidth="1"/>
    <col min="7427" max="7427" width="11.140625" style="3" customWidth="1"/>
    <col min="7428" max="7429" width="20.5703125" style="3" customWidth="1"/>
    <col min="7430" max="7430" width="11.85546875" style="3" customWidth="1"/>
    <col min="7431" max="7432" width="0" style="3" hidden="1" customWidth="1"/>
    <col min="7433" max="7680" width="9.140625" style="3"/>
    <col min="7681" max="7681" width="0.28515625" style="3" customWidth="1"/>
    <col min="7682" max="7682" width="66.42578125" style="3" customWidth="1"/>
    <col min="7683" max="7683" width="11.140625" style="3" customWidth="1"/>
    <col min="7684" max="7685" width="20.5703125" style="3" customWidth="1"/>
    <col min="7686" max="7686" width="11.85546875" style="3" customWidth="1"/>
    <col min="7687" max="7688" width="0" style="3" hidden="1" customWidth="1"/>
    <col min="7689" max="7936" width="9.140625" style="3"/>
    <col min="7937" max="7937" width="0.28515625" style="3" customWidth="1"/>
    <col min="7938" max="7938" width="66.42578125" style="3" customWidth="1"/>
    <col min="7939" max="7939" width="11.140625" style="3" customWidth="1"/>
    <col min="7940" max="7941" width="20.5703125" style="3" customWidth="1"/>
    <col min="7942" max="7942" width="11.85546875" style="3" customWidth="1"/>
    <col min="7943" max="7944" width="0" style="3" hidden="1" customWidth="1"/>
    <col min="7945" max="8192" width="9.140625" style="3"/>
    <col min="8193" max="8193" width="0.28515625" style="3" customWidth="1"/>
    <col min="8194" max="8194" width="66.42578125" style="3" customWidth="1"/>
    <col min="8195" max="8195" width="11.140625" style="3" customWidth="1"/>
    <col min="8196" max="8197" width="20.5703125" style="3" customWidth="1"/>
    <col min="8198" max="8198" width="11.85546875" style="3" customWidth="1"/>
    <col min="8199" max="8200" width="0" style="3" hidden="1" customWidth="1"/>
    <col min="8201" max="8448" width="9.140625" style="3"/>
    <col min="8449" max="8449" width="0.28515625" style="3" customWidth="1"/>
    <col min="8450" max="8450" width="66.42578125" style="3" customWidth="1"/>
    <col min="8451" max="8451" width="11.140625" style="3" customWidth="1"/>
    <col min="8452" max="8453" width="20.5703125" style="3" customWidth="1"/>
    <col min="8454" max="8454" width="11.85546875" style="3" customWidth="1"/>
    <col min="8455" max="8456" width="0" style="3" hidden="1" customWidth="1"/>
    <col min="8457" max="8704" width="9.140625" style="3"/>
    <col min="8705" max="8705" width="0.28515625" style="3" customWidth="1"/>
    <col min="8706" max="8706" width="66.42578125" style="3" customWidth="1"/>
    <col min="8707" max="8707" width="11.140625" style="3" customWidth="1"/>
    <col min="8708" max="8709" width="20.5703125" style="3" customWidth="1"/>
    <col min="8710" max="8710" width="11.85546875" style="3" customWidth="1"/>
    <col min="8711" max="8712" width="0" style="3" hidden="1" customWidth="1"/>
    <col min="8713" max="8960" width="9.140625" style="3"/>
    <col min="8961" max="8961" width="0.28515625" style="3" customWidth="1"/>
    <col min="8962" max="8962" width="66.42578125" style="3" customWidth="1"/>
    <col min="8963" max="8963" width="11.140625" style="3" customWidth="1"/>
    <col min="8964" max="8965" width="20.5703125" style="3" customWidth="1"/>
    <col min="8966" max="8966" width="11.85546875" style="3" customWidth="1"/>
    <col min="8967" max="8968" width="0" style="3" hidden="1" customWidth="1"/>
    <col min="8969" max="9216" width="9.140625" style="3"/>
    <col min="9217" max="9217" width="0.28515625" style="3" customWidth="1"/>
    <col min="9218" max="9218" width="66.42578125" style="3" customWidth="1"/>
    <col min="9219" max="9219" width="11.140625" style="3" customWidth="1"/>
    <col min="9220" max="9221" width="20.5703125" style="3" customWidth="1"/>
    <col min="9222" max="9222" width="11.85546875" style="3" customWidth="1"/>
    <col min="9223" max="9224" width="0" style="3" hidden="1" customWidth="1"/>
    <col min="9225" max="9472" width="9.140625" style="3"/>
    <col min="9473" max="9473" width="0.28515625" style="3" customWidth="1"/>
    <col min="9474" max="9474" width="66.42578125" style="3" customWidth="1"/>
    <col min="9475" max="9475" width="11.140625" style="3" customWidth="1"/>
    <col min="9476" max="9477" width="20.5703125" style="3" customWidth="1"/>
    <col min="9478" max="9478" width="11.85546875" style="3" customWidth="1"/>
    <col min="9479" max="9480" width="0" style="3" hidden="1" customWidth="1"/>
    <col min="9481" max="9728" width="9.140625" style="3"/>
    <col min="9729" max="9729" width="0.28515625" style="3" customWidth="1"/>
    <col min="9730" max="9730" width="66.42578125" style="3" customWidth="1"/>
    <col min="9731" max="9731" width="11.140625" style="3" customWidth="1"/>
    <col min="9732" max="9733" width="20.5703125" style="3" customWidth="1"/>
    <col min="9734" max="9734" width="11.85546875" style="3" customWidth="1"/>
    <col min="9735" max="9736" width="0" style="3" hidden="1" customWidth="1"/>
    <col min="9737" max="9984" width="9.140625" style="3"/>
    <col min="9985" max="9985" width="0.28515625" style="3" customWidth="1"/>
    <col min="9986" max="9986" width="66.42578125" style="3" customWidth="1"/>
    <col min="9987" max="9987" width="11.140625" style="3" customWidth="1"/>
    <col min="9988" max="9989" width="20.5703125" style="3" customWidth="1"/>
    <col min="9990" max="9990" width="11.85546875" style="3" customWidth="1"/>
    <col min="9991" max="9992" width="0" style="3" hidden="1" customWidth="1"/>
    <col min="9993" max="10240" width="9.140625" style="3"/>
    <col min="10241" max="10241" width="0.28515625" style="3" customWidth="1"/>
    <col min="10242" max="10242" width="66.42578125" style="3" customWidth="1"/>
    <col min="10243" max="10243" width="11.140625" style="3" customWidth="1"/>
    <col min="10244" max="10245" width="20.5703125" style="3" customWidth="1"/>
    <col min="10246" max="10246" width="11.85546875" style="3" customWidth="1"/>
    <col min="10247" max="10248" width="0" style="3" hidden="1" customWidth="1"/>
    <col min="10249" max="10496" width="9.140625" style="3"/>
    <col min="10497" max="10497" width="0.28515625" style="3" customWidth="1"/>
    <col min="10498" max="10498" width="66.42578125" style="3" customWidth="1"/>
    <col min="10499" max="10499" width="11.140625" style="3" customWidth="1"/>
    <col min="10500" max="10501" width="20.5703125" style="3" customWidth="1"/>
    <col min="10502" max="10502" width="11.85546875" style="3" customWidth="1"/>
    <col min="10503" max="10504" width="0" style="3" hidden="1" customWidth="1"/>
    <col min="10505" max="10752" width="9.140625" style="3"/>
    <col min="10753" max="10753" width="0.28515625" style="3" customWidth="1"/>
    <col min="10754" max="10754" width="66.42578125" style="3" customWidth="1"/>
    <col min="10755" max="10755" width="11.140625" style="3" customWidth="1"/>
    <col min="10756" max="10757" width="20.5703125" style="3" customWidth="1"/>
    <col min="10758" max="10758" width="11.85546875" style="3" customWidth="1"/>
    <col min="10759" max="10760" width="0" style="3" hidden="1" customWidth="1"/>
    <col min="10761" max="11008" width="9.140625" style="3"/>
    <col min="11009" max="11009" width="0.28515625" style="3" customWidth="1"/>
    <col min="11010" max="11010" width="66.42578125" style="3" customWidth="1"/>
    <col min="11011" max="11011" width="11.140625" style="3" customWidth="1"/>
    <col min="11012" max="11013" width="20.5703125" style="3" customWidth="1"/>
    <col min="11014" max="11014" width="11.85546875" style="3" customWidth="1"/>
    <col min="11015" max="11016" width="0" style="3" hidden="1" customWidth="1"/>
    <col min="11017" max="11264" width="9.140625" style="3"/>
    <col min="11265" max="11265" width="0.28515625" style="3" customWidth="1"/>
    <col min="11266" max="11266" width="66.42578125" style="3" customWidth="1"/>
    <col min="11267" max="11267" width="11.140625" style="3" customWidth="1"/>
    <col min="11268" max="11269" width="20.5703125" style="3" customWidth="1"/>
    <col min="11270" max="11270" width="11.85546875" style="3" customWidth="1"/>
    <col min="11271" max="11272" width="0" style="3" hidden="1" customWidth="1"/>
    <col min="11273" max="11520" width="9.140625" style="3"/>
    <col min="11521" max="11521" width="0.28515625" style="3" customWidth="1"/>
    <col min="11522" max="11522" width="66.42578125" style="3" customWidth="1"/>
    <col min="11523" max="11523" width="11.140625" style="3" customWidth="1"/>
    <col min="11524" max="11525" width="20.5703125" style="3" customWidth="1"/>
    <col min="11526" max="11526" width="11.85546875" style="3" customWidth="1"/>
    <col min="11527" max="11528" width="0" style="3" hidden="1" customWidth="1"/>
    <col min="11529" max="11776" width="9.140625" style="3"/>
    <col min="11777" max="11777" width="0.28515625" style="3" customWidth="1"/>
    <col min="11778" max="11778" width="66.42578125" style="3" customWidth="1"/>
    <col min="11779" max="11779" width="11.140625" style="3" customWidth="1"/>
    <col min="11780" max="11781" width="20.5703125" style="3" customWidth="1"/>
    <col min="11782" max="11782" width="11.85546875" style="3" customWidth="1"/>
    <col min="11783" max="11784" width="0" style="3" hidden="1" customWidth="1"/>
    <col min="11785" max="12032" width="9.140625" style="3"/>
    <col min="12033" max="12033" width="0.28515625" style="3" customWidth="1"/>
    <col min="12034" max="12034" width="66.42578125" style="3" customWidth="1"/>
    <col min="12035" max="12035" width="11.140625" style="3" customWidth="1"/>
    <col min="12036" max="12037" width="20.5703125" style="3" customWidth="1"/>
    <col min="12038" max="12038" width="11.85546875" style="3" customWidth="1"/>
    <col min="12039" max="12040" width="0" style="3" hidden="1" customWidth="1"/>
    <col min="12041" max="12288" width="9.140625" style="3"/>
    <col min="12289" max="12289" width="0.28515625" style="3" customWidth="1"/>
    <col min="12290" max="12290" width="66.42578125" style="3" customWidth="1"/>
    <col min="12291" max="12291" width="11.140625" style="3" customWidth="1"/>
    <col min="12292" max="12293" width="20.5703125" style="3" customWidth="1"/>
    <col min="12294" max="12294" width="11.85546875" style="3" customWidth="1"/>
    <col min="12295" max="12296" width="0" style="3" hidden="1" customWidth="1"/>
    <col min="12297" max="12544" width="9.140625" style="3"/>
    <col min="12545" max="12545" width="0.28515625" style="3" customWidth="1"/>
    <col min="12546" max="12546" width="66.42578125" style="3" customWidth="1"/>
    <col min="12547" max="12547" width="11.140625" style="3" customWidth="1"/>
    <col min="12548" max="12549" width="20.5703125" style="3" customWidth="1"/>
    <col min="12550" max="12550" width="11.85546875" style="3" customWidth="1"/>
    <col min="12551" max="12552" width="0" style="3" hidden="1" customWidth="1"/>
    <col min="12553" max="12800" width="9.140625" style="3"/>
    <col min="12801" max="12801" width="0.28515625" style="3" customWidth="1"/>
    <col min="12802" max="12802" width="66.42578125" style="3" customWidth="1"/>
    <col min="12803" max="12803" width="11.140625" style="3" customWidth="1"/>
    <col min="12804" max="12805" width="20.5703125" style="3" customWidth="1"/>
    <col min="12806" max="12806" width="11.85546875" style="3" customWidth="1"/>
    <col min="12807" max="12808" width="0" style="3" hidden="1" customWidth="1"/>
    <col min="12809" max="13056" width="9.140625" style="3"/>
    <col min="13057" max="13057" width="0.28515625" style="3" customWidth="1"/>
    <col min="13058" max="13058" width="66.42578125" style="3" customWidth="1"/>
    <col min="13059" max="13059" width="11.140625" style="3" customWidth="1"/>
    <col min="13060" max="13061" width="20.5703125" style="3" customWidth="1"/>
    <col min="13062" max="13062" width="11.85546875" style="3" customWidth="1"/>
    <col min="13063" max="13064" width="0" style="3" hidden="1" customWidth="1"/>
    <col min="13065" max="13312" width="9.140625" style="3"/>
    <col min="13313" max="13313" width="0.28515625" style="3" customWidth="1"/>
    <col min="13314" max="13314" width="66.42578125" style="3" customWidth="1"/>
    <col min="13315" max="13315" width="11.140625" style="3" customWidth="1"/>
    <col min="13316" max="13317" width="20.5703125" style="3" customWidth="1"/>
    <col min="13318" max="13318" width="11.85546875" style="3" customWidth="1"/>
    <col min="13319" max="13320" width="0" style="3" hidden="1" customWidth="1"/>
    <col min="13321" max="13568" width="9.140625" style="3"/>
    <col min="13569" max="13569" width="0.28515625" style="3" customWidth="1"/>
    <col min="13570" max="13570" width="66.42578125" style="3" customWidth="1"/>
    <col min="13571" max="13571" width="11.140625" style="3" customWidth="1"/>
    <col min="13572" max="13573" width="20.5703125" style="3" customWidth="1"/>
    <col min="13574" max="13574" width="11.85546875" style="3" customWidth="1"/>
    <col min="13575" max="13576" width="0" style="3" hidden="1" customWidth="1"/>
    <col min="13577" max="13824" width="9.140625" style="3"/>
    <col min="13825" max="13825" width="0.28515625" style="3" customWidth="1"/>
    <col min="13826" max="13826" width="66.42578125" style="3" customWidth="1"/>
    <col min="13827" max="13827" width="11.140625" style="3" customWidth="1"/>
    <col min="13828" max="13829" width="20.5703125" style="3" customWidth="1"/>
    <col min="13830" max="13830" width="11.85546875" style="3" customWidth="1"/>
    <col min="13831" max="13832" width="0" style="3" hidden="1" customWidth="1"/>
    <col min="13833" max="14080" width="9.140625" style="3"/>
    <col min="14081" max="14081" width="0.28515625" style="3" customWidth="1"/>
    <col min="14082" max="14082" width="66.42578125" style="3" customWidth="1"/>
    <col min="14083" max="14083" width="11.140625" style="3" customWidth="1"/>
    <col min="14084" max="14085" width="20.5703125" style="3" customWidth="1"/>
    <col min="14086" max="14086" width="11.85546875" style="3" customWidth="1"/>
    <col min="14087" max="14088" width="0" style="3" hidden="1" customWidth="1"/>
    <col min="14089" max="14336" width="9.140625" style="3"/>
    <col min="14337" max="14337" width="0.28515625" style="3" customWidth="1"/>
    <col min="14338" max="14338" width="66.42578125" style="3" customWidth="1"/>
    <col min="14339" max="14339" width="11.140625" style="3" customWidth="1"/>
    <col min="14340" max="14341" width="20.5703125" style="3" customWidth="1"/>
    <col min="14342" max="14342" width="11.85546875" style="3" customWidth="1"/>
    <col min="14343" max="14344" width="0" style="3" hidden="1" customWidth="1"/>
    <col min="14345" max="14592" width="9.140625" style="3"/>
    <col min="14593" max="14593" width="0.28515625" style="3" customWidth="1"/>
    <col min="14594" max="14594" width="66.42578125" style="3" customWidth="1"/>
    <col min="14595" max="14595" width="11.140625" style="3" customWidth="1"/>
    <col min="14596" max="14597" width="20.5703125" style="3" customWidth="1"/>
    <col min="14598" max="14598" width="11.85546875" style="3" customWidth="1"/>
    <col min="14599" max="14600" width="0" style="3" hidden="1" customWidth="1"/>
    <col min="14601" max="14848" width="9.140625" style="3"/>
    <col min="14849" max="14849" width="0.28515625" style="3" customWidth="1"/>
    <col min="14850" max="14850" width="66.42578125" style="3" customWidth="1"/>
    <col min="14851" max="14851" width="11.140625" style="3" customWidth="1"/>
    <col min="14852" max="14853" width="20.5703125" style="3" customWidth="1"/>
    <col min="14854" max="14854" width="11.85546875" style="3" customWidth="1"/>
    <col min="14855" max="14856" width="0" style="3" hidden="1" customWidth="1"/>
    <col min="14857" max="15104" width="9.140625" style="3"/>
    <col min="15105" max="15105" width="0.28515625" style="3" customWidth="1"/>
    <col min="15106" max="15106" width="66.42578125" style="3" customWidth="1"/>
    <col min="15107" max="15107" width="11.140625" style="3" customWidth="1"/>
    <col min="15108" max="15109" width="20.5703125" style="3" customWidth="1"/>
    <col min="15110" max="15110" width="11.85546875" style="3" customWidth="1"/>
    <col min="15111" max="15112" width="0" style="3" hidden="1" customWidth="1"/>
    <col min="15113" max="15360" width="9.140625" style="3"/>
    <col min="15361" max="15361" width="0.28515625" style="3" customWidth="1"/>
    <col min="15362" max="15362" width="66.42578125" style="3" customWidth="1"/>
    <col min="15363" max="15363" width="11.140625" style="3" customWidth="1"/>
    <col min="15364" max="15365" width="20.5703125" style="3" customWidth="1"/>
    <col min="15366" max="15366" width="11.85546875" style="3" customWidth="1"/>
    <col min="15367" max="15368" width="0" style="3" hidden="1" customWidth="1"/>
    <col min="15369" max="15616" width="9.140625" style="3"/>
    <col min="15617" max="15617" width="0.28515625" style="3" customWidth="1"/>
    <col min="15618" max="15618" width="66.42578125" style="3" customWidth="1"/>
    <col min="15619" max="15619" width="11.140625" style="3" customWidth="1"/>
    <col min="15620" max="15621" width="20.5703125" style="3" customWidth="1"/>
    <col min="15622" max="15622" width="11.85546875" style="3" customWidth="1"/>
    <col min="15623" max="15624" width="0" style="3" hidden="1" customWidth="1"/>
    <col min="15625" max="15872" width="9.140625" style="3"/>
    <col min="15873" max="15873" width="0.28515625" style="3" customWidth="1"/>
    <col min="15874" max="15874" width="66.42578125" style="3" customWidth="1"/>
    <col min="15875" max="15875" width="11.140625" style="3" customWidth="1"/>
    <col min="15876" max="15877" width="20.5703125" style="3" customWidth="1"/>
    <col min="15878" max="15878" width="11.85546875" style="3" customWidth="1"/>
    <col min="15879" max="15880" width="0" style="3" hidden="1" customWidth="1"/>
    <col min="15881" max="16128" width="9.140625" style="3"/>
    <col min="16129" max="16129" width="0.28515625" style="3" customWidth="1"/>
    <col min="16130" max="16130" width="66.42578125" style="3" customWidth="1"/>
    <col min="16131" max="16131" width="11.140625" style="3" customWidth="1"/>
    <col min="16132" max="16133" width="20.5703125" style="3" customWidth="1"/>
    <col min="16134" max="16134" width="11.85546875" style="3" customWidth="1"/>
    <col min="16135" max="16136" width="0" style="3" hidden="1" customWidth="1"/>
    <col min="16137" max="16384" width="9.140625" style="3"/>
  </cols>
  <sheetData>
    <row r="1" spans="1:8" ht="3" customHeight="1" x14ac:dyDescent="0.25">
      <c r="A1" s="1"/>
    </row>
    <row r="2" spans="1:8" ht="21.75" customHeight="1" x14ac:dyDescent="0.25">
      <c r="A2" s="4"/>
      <c r="B2" s="5" t="s">
        <v>0</v>
      </c>
      <c r="C2" s="5"/>
      <c r="D2" s="5"/>
      <c r="E2" s="5"/>
      <c r="F2" s="5"/>
    </row>
    <row r="3" spans="1:8" s="8" customFormat="1" ht="18" customHeight="1" x14ac:dyDescent="0.25">
      <c r="A3" s="6">
        <v>4</v>
      </c>
      <c r="B3" s="7" t="s">
        <v>1</v>
      </c>
      <c r="C3" s="7"/>
      <c r="D3" s="7"/>
      <c r="E3" s="7"/>
      <c r="F3" s="7"/>
    </row>
    <row r="4" spans="1:8" ht="17.100000000000001" customHeight="1" x14ac:dyDescent="0.25">
      <c r="A4" s="4"/>
      <c r="B4" s="9" t="str">
        <f>IF(ISBLANK(A2),"Обща",A2)</f>
        <v>Обща</v>
      </c>
      <c r="C4" s="10" t="s">
        <v>2</v>
      </c>
      <c r="D4" s="11" t="s">
        <v>3</v>
      </c>
      <c r="E4" s="10" t="s">
        <v>4</v>
      </c>
      <c r="F4" s="10">
        <v>2024</v>
      </c>
    </row>
    <row r="5" spans="1:8" ht="17.100000000000001" customHeight="1" x14ac:dyDescent="0.25">
      <c r="A5" s="4"/>
      <c r="B5" s="12"/>
      <c r="C5" s="12"/>
      <c r="D5" s="4"/>
      <c r="E5" s="10"/>
      <c r="F5" s="4"/>
    </row>
    <row r="6" spans="1:8" ht="28.5" customHeight="1" x14ac:dyDescent="0.25">
      <c r="A6" s="4"/>
      <c r="B6" s="13" t="s">
        <v>5</v>
      </c>
      <c r="C6" s="13" t="s">
        <v>6</v>
      </c>
      <c r="D6" s="13" t="s">
        <v>7</v>
      </c>
      <c r="E6" s="13" t="s">
        <v>8</v>
      </c>
      <c r="F6" s="13" t="s">
        <v>9</v>
      </c>
    </row>
    <row r="7" spans="1:8" ht="15.75" customHeight="1" x14ac:dyDescent="0.25"/>
    <row r="8" spans="1:8" ht="17.100000000000001" customHeight="1" x14ac:dyDescent="0.25">
      <c r="A8" s="4"/>
      <c r="B8" s="14" t="s">
        <v>10</v>
      </c>
      <c r="C8" s="15"/>
      <c r="D8" s="16"/>
      <c r="E8" s="16"/>
      <c r="F8" s="16"/>
    </row>
    <row r="9" spans="1:8" ht="17.100000000000001" customHeight="1" x14ac:dyDescent="0.25">
      <c r="A9" s="4"/>
      <c r="B9" s="17" t="s">
        <v>11</v>
      </c>
      <c r="C9" s="15"/>
      <c r="D9" s="16"/>
      <c r="E9" s="16"/>
      <c r="F9" s="16"/>
    </row>
    <row r="10" spans="1:8" ht="17.100000000000001" customHeight="1" x14ac:dyDescent="0.25">
      <c r="A10" s="4"/>
      <c r="B10" s="18" t="s">
        <v>12</v>
      </c>
      <c r="C10" s="19" t="s">
        <v>13</v>
      </c>
      <c r="D10" s="20">
        <v>2750</v>
      </c>
      <c r="E10" s="20">
        <v>3288</v>
      </c>
      <c r="F10" s="20">
        <f t="shared" ref="F10:F18" si="0">IF(D10=0,0,E10/D10)*100</f>
        <v>119.56363636363636</v>
      </c>
      <c r="G10" s="2">
        <v>2750</v>
      </c>
      <c r="H10" s="2">
        <v>3288</v>
      </c>
    </row>
    <row r="11" spans="1:8" ht="17.100000000000001" customHeight="1" x14ac:dyDescent="0.25">
      <c r="A11" s="4"/>
      <c r="B11" s="18" t="s">
        <v>14</v>
      </c>
      <c r="C11" s="19" t="s">
        <v>15</v>
      </c>
      <c r="D11" s="20">
        <v>2750</v>
      </c>
      <c r="E11" s="20">
        <v>3288</v>
      </c>
      <c r="F11" s="20">
        <f t="shared" si="0"/>
        <v>119.56363636363636</v>
      </c>
      <c r="G11" s="2">
        <v>0</v>
      </c>
      <c r="H11" s="2">
        <v>0</v>
      </c>
    </row>
    <row r="12" spans="1:8" ht="17.100000000000001" customHeight="1" x14ac:dyDescent="0.25">
      <c r="A12" s="4"/>
      <c r="B12" s="18" t="s">
        <v>16</v>
      </c>
      <c r="C12" s="19" t="s">
        <v>17</v>
      </c>
      <c r="D12" s="20">
        <v>222150</v>
      </c>
      <c r="E12" s="20">
        <v>296953</v>
      </c>
      <c r="F12" s="20">
        <f t="shared" si="0"/>
        <v>133.67229349538601</v>
      </c>
      <c r="G12" s="2">
        <v>222150</v>
      </c>
      <c r="H12" s="2">
        <v>296953</v>
      </c>
    </row>
    <row r="13" spans="1:8" ht="17.100000000000001" customHeight="1" x14ac:dyDescent="0.25">
      <c r="A13" s="4"/>
      <c r="B13" s="18" t="s">
        <v>18</v>
      </c>
      <c r="C13" s="19" t="s">
        <v>19</v>
      </c>
      <c r="D13" s="20">
        <v>60000</v>
      </c>
      <c r="E13" s="20">
        <v>71693</v>
      </c>
      <c r="F13" s="20">
        <f t="shared" si="0"/>
        <v>119.48833333333333</v>
      </c>
      <c r="G13" s="2">
        <v>0</v>
      </c>
      <c r="H13" s="2">
        <v>0</v>
      </c>
    </row>
    <row r="14" spans="1:8" ht="17.100000000000001" customHeight="1" x14ac:dyDescent="0.25">
      <c r="A14" s="4"/>
      <c r="B14" s="18" t="s">
        <v>20</v>
      </c>
      <c r="C14" s="19" t="s">
        <v>21</v>
      </c>
      <c r="D14" s="20">
        <v>120000</v>
      </c>
      <c r="E14" s="20">
        <v>144575</v>
      </c>
      <c r="F14" s="20">
        <f t="shared" si="0"/>
        <v>120.47916666666667</v>
      </c>
      <c r="G14" s="2">
        <v>0</v>
      </c>
      <c r="H14" s="2">
        <v>0</v>
      </c>
    </row>
    <row r="15" spans="1:8" ht="17.100000000000001" customHeight="1" x14ac:dyDescent="0.25">
      <c r="A15" s="4"/>
      <c r="B15" s="18" t="s">
        <v>22</v>
      </c>
      <c r="C15" s="19" t="s">
        <v>23</v>
      </c>
      <c r="D15" s="20">
        <v>42000</v>
      </c>
      <c r="E15" s="20">
        <v>80451</v>
      </c>
      <c r="F15" s="20">
        <f t="shared" si="0"/>
        <v>191.55</v>
      </c>
      <c r="G15" s="2">
        <v>0</v>
      </c>
      <c r="H15" s="2">
        <v>0</v>
      </c>
    </row>
    <row r="16" spans="1:8" ht="17.100000000000001" customHeight="1" x14ac:dyDescent="0.25">
      <c r="A16" s="4"/>
      <c r="B16" s="18" t="s">
        <v>24</v>
      </c>
      <c r="C16" s="19" t="s">
        <v>25</v>
      </c>
      <c r="D16" s="20">
        <v>150</v>
      </c>
      <c r="E16" s="20">
        <v>234</v>
      </c>
      <c r="F16" s="20">
        <f t="shared" si="0"/>
        <v>156</v>
      </c>
      <c r="G16" s="2">
        <v>0</v>
      </c>
      <c r="H16" s="2">
        <v>0</v>
      </c>
    </row>
    <row r="17" spans="1:8" ht="17.100000000000001" customHeight="1" x14ac:dyDescent="0.25">
      <c r="A17" s="4"/>
      <c r="B17" s="18" t="s">
        <v>26</v>
      </c>
      <c r="C17" s="19" t="s">
        <v>27</v>
      </c>
      <c r="D17" s="20">
        <v>60</v>
      </c>
      <c r="E17" s="20">
        <v>0</v>
      </c>
      <c r="F17" s="20">
        <f t="shared" si="0"/>
        <v>0</v>
      </c>
      <c r="G17" s="2">
        <v>60</v>
      </c>
      <c r="H17" s="2">
        <v>0</v>
      </c>
    </row>
    <row r="18" spans="1:8" ht="17.100000000000001" customHeight="1" x14ac:dyDescent="0.25">
      <c r="A18" s="4"/>
      <c r="B18" s="21" t="s">
        <v>28</v>
      </c>
      <c r="C18" s="21"/>
      <c r="D18" s="20">
        <f>SUM(G10:G17)</f>
        <v>224960</v>
      </c>
      <c r="E18" s="20">
        <f>SUM(H10:H17)</f>
        <v>300241</v>
      </c>
      <c r="F18" s="20">
        <f t="shared" si="0"/>
        <v>133.46417140825037</v>
      </c>
    </row>
    <row r="19" spans="1:8" ht="17.100000000000001" customHeight="1" x14ac:dyDescent="0.25">
      <c r="A19" s="4"/>
      <c r="B19" s="17" t="s">
        <v>29</v>
      </c>
      <c r="C19" s="15"/>
      <c r="D19" s="16"/>
      <c r="E19" s="16"/>
      <c r="F19" s="16"/>
    </row>
    <row r="20" spans="1:8" ht="17.100000000000001" customHeight="1" x14ac:dyDescent="0.25">
      <c r="A20" s="4"/>
      <c r="B20" s="18" t="s">
        <v>30</v>
      </c>
      <c r="C20" s="19" t="s">
        <v>31</v>
      </c>
      <c r="D20" s="20">
        <v>49608</v>
      </c>
      <c r="E20" s="20">
        <v>51308</v>
      </c>
      <c r="F20" s="20">
        <f t="shared" ref="F20:F44" si="1">IF(D20=0,0,E20/D20)*100</f>
        <v>103.42686663441381</v>
      </c>
      <c r="G20" s="2">
        <v>49608</v>
      </c>
      <c r="H20" s="2">
        <v>51308</v>
      </c>
    </row>
    <row r="21" spans="1:8" ht="17.100000000000001" customHeight="1" x14ac:dyDescent="0.25">
      <c r="A21" s="4"/>
      <c r="B21" s="18" t="s">
        <v>32</v>
      </c>
      <c r="C21" s="19" t="s">
        <v>33</v>
      </c>
      <c r="D21" s="20">
        <v>14000</v>
      </c>
      <c r="E21" s="20">
        <v>17811</v>
      </c>
      <c r="F21" s="20">
        <f t="shared" si="1"/>
        <v>127.22142857142858</v>
      </c>
      <c r="G21" s="2">
        <v>0</v>
      </c>
      <c r="H21" s="2">
        <v>0</v>
      </c>
    </row>
    <row r="22" spans="1:8" ht="17.100000000000001" customHeight="1" x14ac:dyDescent="0.25">
      <c r="A22" s="4"/>
      <c r="B22" s="18" t="s">
        <v>34</v>
      </c>
      <c r="C22" s="19" t="s">
        <v>35</v>
      </c>
      <c r="D22" s="20">
        <v>35608</v>
      </c>
      <c r="E22" s="20">
        <v>33497</v>
      </c>
      <c r="F22" s="20">
        <f t="shared" si="1"/>
        <v>94.071556953493598</v>
      </c>
      <c r="G22" s="2">
        <v>0</v>
      </c>
      <c r="H22" s="2">
        <v>0</v>
      </c>
    </row>
    <row r="23" spans="1:8" ht="17.100000000000001" customHeight="1" x14ac:dyDescent="0.25">
      <c r="A23" s="4"/>
      <c r="B23" s="18" t="s">
        <v>36</v>
      </c>
      <c r="C23" s="19" t="s">
        <v>37</v>
      </c>
      <c r="D23" s="20">
        <v>266710</v>
      </c>
      <c r="E23" s="20">
        <v>296056</v>
      </c>
      <c r="F23" s="20">
        <f t="shared" si="1"/>
        <v>111.00296201867197</v>
      </c>
      <c r="G23" s="2">
        <v>266710</v>
      </c>
      <c r="H23" s="2">
        <v>296056</v>
      </c>
    </row>
    <row r="24" spans="1:8" ht="17.100000000000001" customHeight="1" x14ac:dyDescent="0.25">
      <c r="A24" s="4"/>
      <c r="B24" s="18" t="s">
        <v>38</v>
      </c>
      <c r="C24" s="19" t="s">
        <v>39</v>
      </c>
      <c r="D24" s="20">
        <v>36000</v>
      </c>
      <c r="E24" s="20">
        <v>36958</v>
      </c>
      <c r="F24" s="20">
        <f t="shared" si="1"/>
        <v>102.66111111111111</v>
      </c>
      <c r="G24" s="2">
        <v>0</v>
      </c>
      <c r="H24" s="2">
        <v>0</v>
      </c>
    </row>
    <row r="25" spans="1:8" ht="17.100000000000001" customHeight="1" x14ac:dyDescent="0.25">
      <c r="A25" s="4"/>
      <c r="B25" s="18" t="s">
        <v>40</v>
      </c>
      <c r="C25" s="19" t="s">
        <v>41</v>
      </c>
      <c r="D25" s="20">
        <v>1500</v>
      </c>
      <c r="E25" s="20">
        <v>1028</v>
      </c>
      <c r="F25" s="20">
        <f t="shared" si="1"/>
        <v>68.533333333333331</v>
      </c>
      <c r="G25" s="2">
        <v>0</v>
      </c>
      <c r="H25" s="2">
        <v>0</v>
      </c>
    </row>
    <row r="26" spans="1:8" ht="17.100000000000001" customHeight="1" x14ac:dyDescent="0.25">
      <c r="A26" s="4"/>
      <c r="B26" s="18" t="s">
        <v>42</v>
      </c>
      <c r="C26" s="19" t="s">
        <v>43</v>
      </c>
      <c r="D26" s="20">
        <v>206600</v>
      </c>
      <c r="E26" s="20">
        <v>234582</v>
      </c>
      <c r="F26" s="20">
        <f t="shared" si="1"/>
        <v>113.54404646660213</v>
      </c>
      <c r="G26" s="2">
        <v>0</v>
      </c>
      <c r="H26" s="2">
        <v>0</v>
      </c>
    </row>
    <row r="27" spans="1:8" ht="17.100000000000001" customHeight="1" x14ac:dyDescent="0.25">
      <c r="A27" s="4"/>
      <c r="B27" s="18" t="s">
        <v>44</v>
      </c>
      <c r="C27" s="19" t="s">
        <v>45</v>
      </c>
      <c r="D27" s="20">
        <v>6700</v>
      </c>
      <c r="E27" s="20">
        <v>6947</v>
      </c>
      <c r="F27" s="20">
        <f t="shared" si="1"/>
        <v>103.6865671641791</v>
      </c>
      <c r="G27" s="2">
        <v>0</v>
      </c>
      <c r="H27" s="2">
        <v>0</v>
      </c>
    </row>
    <row r="28" spans="1:8" ht="17.100000000000001" customHeight="1" x14ac:dyDescent="0.25">
      <c r="A28" s="4"/>
      <c r="B28" s="18" t="s">
        <v>46</v>
      </c>
      <c r="C28" s="19" t="s">
        <v>47</v>
      </c>
      <c r="D28" s="20">
        <v>15000</v>
      </c>
      <c r="E28" s="20">
        <v>14782</v>
      </c>
      <c r="F28" s="20">
        <f t="shared" si="1"/>
        <v>98.546666666666667</v>
      </c>
      <c r="G28" s="2">
        <v>0</v>
      </c>
      <c r="H28" s="2">
        <v>0</v>
      </c>
    </row>
    <row r="29" spans="1:8" ht="17.100000000000001" customHeight="1" x14ac:dyDescent="0.25">
      <c r="A29" s="4"/>
      <c r="B29" s="18" t="s">
        <v>48</v>
      </c>
      <c r="C29" s="19" t="s">
        <v>49</v>
      </c>
      <c r="D29" s="20">
        <v>60</v>
      </c>
      <c r="E29" s="20">
        <v>80</v>
      </c>
      <c r="F29" s="20">
        <f t="shared" si="1"/>
        <v>133.33333333333331</v>
      </c>
      <c r="G29" s="2">
        <v>0</v>
      </c>
      <c r="H29" s="2">
        <v>0</v>
      </c>
    </row>
    <row r="30" spans="1:8" ht="17.100000000000001" customHeight="1" x14ac:dyDescent="0.25">
      <c r="A30" s="4"/>
      <c r="B30" s="18" t="s">
        <v>50</v>
      </c>
      <c r="C30" s="19" t="s">
        <v>51</v>
      </c>
      <c r="D30" s="20">
        <v>850</v>
      </c>
      <c r="E30" s="20">
        <v>1679</v>
      </c>
      <c r="F30" s="20">
        <f t="shared" si="1"/>
        <v>197.52941176470588</v>
      </c>
      <c r="G30" s="2">
        <v>0</v>
      </c>
      <c r="H30" s="2">
        <v>0</v>
      </c>
    </row>
    <row r="31" spans="1:8" ht="17.100000000000001" customHeight="1" x14ac:dyDescent="0.25">
      <c r="A31" s="4"/>
      <c r="B31" s="18" t="s">
        <v>52</v>
      </c>
      <c r="C31" s="19" t="s">
        <v>53</v>
      </c>
      <c r="D31" s="20">
        <v>17000</v>
      </c>
      <c r="E31" s="20">
        <v>31514</v>
      </c>
      <c r="F31" s="20">
        <f t="shared" si="1"/>
        <v>185.37647058823529</v>
      </c>
      <c r="G31" s="2">
        <v>17000</v>
      </c>
      <c r="H31" s="2">
        <v>31514</v>
      </c>
    </row>
    <row r="32" spans="1:8" ht="17.100000000000001" customHeight="1" x14ac:dyDescent="0.25">
      <c r="A32" s="4"/>
      <c r="B32" s="18" t="s">
        <v>54</v>
      </c>
      <c r="C32" s="19" t="s">
        <v>55</v>
      </c>
      <c r="D32" s="20">
        <v>0</v>
      </c>
      <c r="E32" s="20">
        <v>678</v>
      </c>
      <c r="F32" s="20">
        <f t="shared" si="1"/>
        <v>0</v>
      </c>
      <c r="G32" s="2">
        <v>0</v>
      </c>
      <c r="H32" s="2">
        <v>0</v>
      </c>
    </row>
    <row r="33" spans="1:8" ht="17.100000000000001" customHeight="1" x14ac:dyDescent="0.25">
      <c r="A33" s="4"/>
      <c r="B33" s="18" t="s">
        <v>56</v>
      </c>
      <c r="C33" s="19" t="s">
        <v>57</v>
      </c>
      <c r="D33" s="20">
        <v>17000</v>
      </c>
      <c r="E33" s="20">
        <v>30836</v>
      </c>
      <c r="F33" s="20">
        <f t="shared" si="1"/>
        <v>181.38823529411766</v>
      </c>
      <c r="G33" s="2">
        <v>0</v>
      </c>
      <c r="H33" s="2">
        <v>0</v>
      </c>
    </row>
    <row r="34" spans="1:8" ht="17.100000000000001" customHeight="1" x14ac:dyDescent="0.25">
      <c r="A34" s="4"/>
      <c r="B34" s="18" t="s">
        <v>58</v>
      </c>
      <c r="C34" s="19" t="s">
        <v>59</v>
      </c>
      <c r="D34" s="20">
        <v>84753</v>
      </c>
      <c r="E34" s="20">
        <v>89629</v>
      </c>
      <c r="F34" s="20">
        <f t="shared" si="1"/>
        <v>105.75318867768692</v>
      </c>
      <c r="G34" s="2">
        <v>84753</v>
      </c>
      <c r="H34" s="2">
        <v>89629</v>
      </c>
    </row>
    <row r="35" spans="1:8" ht="17.100000000000001" customHeight="1" x14ac:dyDescent="0.25">
      <c r="A35" s="4"/>
      <c r="B35" s="18" t="s">
        <v>60</v>
      </c>
      <c r="C35" s="19" t="s">
        <v>61</v>
      </c>
      <c r="D35" s="20">
        <v>84753</v>
      </c>
      <c r="E35" s="20">
        <v>89629</v>
      </c>
      <c r="F35" s="20">
        <f t="shared" si="1"/>
        <v>105.75318867768692</v>
      </c>
      <c r="G35" s="2">
        <v>0</v>
      </c>
      <c r="H35" s="2">
        <v>0</v>
      </c>
    </row>
    <row r="36" spans="1:8" ht="17.100000000000001" customHeight="1" x14ac:dyDescent="0.25">
      <c r="A36" s="4"/>
      <c r="B36" s="18" t="s">
        <v>62</v>
      </c>
      <c r="C36" s="19" t="s">
        <v>63</v>
      </c>
      <c r="D36" s="20">
        <v>-1238</v>
      </c>
      <c r="E36" s="20">
        <v>-12385</v>
      </c>
      <c r="F36" s="20">
        <f t="shared" si="1"/>
        <v>1000.4038772213247</v>
      </c>
      <c r="G36" s="2">
        <v>-1238</v>
      </c>
      <c r="H36" s="2">
        <v>-12385</v>
      </c>
    </row>
    <row r="37" spans="1:8" ht="17.100000000000001" customHeight="1" x14ac:dyDescent="0.25">
      <c r="A37" s="4"/>
      <c r="B37" s="18" t="s">
        <v>64</v>
      </c>
      <c r="C37" s="19" t="s">
        <v>65</v>
      </c>
      <c r="D37" s="20">
        <v>0</v>
      </c>
      <c r="E37" s="20">
        <v>-10244</v>
      </c>
      <c r="F37" s="20">
        <f t="shared" si="1"/>
        <v>0</v>
      </c>
      <c r="G37" s="2">
        <v>0</v>
      </c>
      <c r="H37" s="2">
        <v>0</v>
      </c>
    </row>
    <row r="38" spans="1:8" ht="17.100000000000001" customHeight="1" x14ac:dyDescent="0.25">
      <c r="A38" s="4"/>
      <c r="B38" s="18" t="s">
        <v>66</v>
      </c>
      <c r="C38" s="19" t="s">
        <v>67</v>
      </c>
      <c r="D38" s="20">
        <v>-1238</v>
      </c>
      <c r="E38" s="20">
        <v>-2141</v>
      </c>
      <c r="F38" s="20">
        <f t="shared" si="1"/>
        <v>172.94022617124395</v>
      </c>
      <c r="G38" s="2">
        <v>0</v>
      </c>
      <c r="H38" s="2">
        <v>0</v>
      </c>
    </row>
    <row r="39" spans="1:8" ht="17.100000000000001" customHeight="1" x14ac:dyDescent="0.25">
      <c r="A39" s="4"/>
      <c r="B39" s="18" t="s">
        <v>68</v>
      </c>
      <c r="C39" s="19" t="s">
        <v>69</v>
      </c>
      <c r="D39" s="20">
        <v>60000</v>
      </c>
      <c r="E39" s="20">
        <v>106632</v>
      </c>
      <c r="F39" s="20">
        <f t="shared" si="1"/>
        <v>177.72</v>
      </c>
      <c r="G39" s="2">
        <v>60000</v>
      </c>
      <c r="H39" s="2">
        <v>106632</v>
      </c>
    </row>
    <row r="40" spans="1:8" ht="17.100000000000001" customHeight="1" x14ac:dyDescent="0.25">
      <c r="A40" s="4"/>
      <c r="B40" s="18" t="s">
        <v>70</v>
      </c>
      <c r="C40" s="19" t="s">
        <v>71</v>
      </c>
      <c r="D40" s="20">
        <v>60000</v>
      </c>
      <c r="E40" s="20">
        <v>106632</v>
      </c>
      <c r="F40" s="20">
        <f t="shared" si="1"/>
        <v>177.72</v>
      </c>
      <c r="G40" s="2">
        <v>0</v>
      </c>
      <c r="H40" s="2">
        <v>0</v>
      </c>
    </row>
    <row r="41" spans="1:8" ht="17.100000000000001" customHeight="1" x14ac:dyDescent="0.25">
      <c r="A41" s="4"/>
      <c r="B41" s="18" t="s">
        <v>72</v>
      </c>
      <c r="C41" s="19" t="s">
        <v>73</v>
      </c>
      <c r="D41" s="20">
        <v>0</v>
      </c>
      <c r="E41" s="20">
        <v>908</v>
      </c>
      <c r="F41" s="20">
        <f t="shared" si="1"/>
        <v>0</v>
      </c>
      <c r="G41" s="2">
        <v>0</v>
      </c>
      <c r="H41" s="2">
        <v>908</v>
      </c>
    </row>
    <row r="42" spans="1:8" ht="17.100000000000001" customHeight="1" x14ac:dyDescent="0.25">
      <c r="A42" s="4"/>
      <c r="B42" s="18" t="s">
        <v>74</v>
      </c>
      <c r="C42" s="19" t="s">
        <v>75</v>
      </c>
      <c r="D42" s="20">
        <v>1000</v>
      </c>
      <c r="E42" s="20">
        <v>1000</v>
      </c>
      <c r="F42" s="20">
        <f t="shared" si="1"/>
        <v>100</v>
      </c>
      <c r="G42" s="2">
        <v>1000</v>
      </c>
      <c r="H42" s="2">
        <v>1000</v>
      </c>
    </row>
    <row r="43" spans="1:8" ht="17.100000000000001" customHeight="1" x14ac:dyDescent="0.25">
      <c r="A43" s="4"/>
      <c r="B43" s="18" t="s">
        <v>76</v>
      </c>
      <c r="C43" s="19" t="s">
        <v>77</v>
      </c>
      <c r="D43" s="20">
        <v>1000</v>
      </c>
      <c r="E43" s="20">
        <v>1000</v>
      </c>
      <c r="F43" s="20">
        <f t="shared" si="1"/>
        <v>100</v>
      </c>
      <c r="G43" s="2">
        <v>0</v>
      </c>
      <c r="H43" s="2">
        <v>0</v>
      </c>
    </row>
    <row r="44" spans="1:8" ht="17.100000000000001" customHeight="1" x14ac:dyDescent="0.25">
      <c r="A44" s="4"/>
      <c r="B44" s="21" t="s">
        <v>78</v>
      </c>
      <c r="C44" s="21"/>
      <c r="D44" s="20">
        <f>SUM(G20:G43)</f>
        <v>477833</v>
      </c>
      <c r="E44" s="20">
        <f>SUM(H20:H43)</f>
        <v>564662</v>
      </c>
      <c r="F44" s="20">
        <f t="shared" si="1"/>
        <v>118.17141135082758</v>
      </c>
    </row>
    <row r="45" spans="1:8" ht="17.100000000000001" customHeight="1" x14ac:dyDescent="0.25">
      <c r="A45" s="4"/>
      <c r="B45" s="15"/>
      <c r="C45" s="15"/>
      <c r="D45" s="16"/>
      <c r="E45" s="16"/>
      <c r="F45" s="16"/>
    </row>
    <row r="46" spans="1:8" ht="17.100000000000001" customHeight="1" x14ac:dyDescent="0.25">
      <c r="A46" s="4"/>
      <c r="B46" s="14" t="s">
        <v>79</v>
      </c>
      <c r="C46" s="15"/>
      <c r="D46" s="16"/>
      <c r="E46" s="16"/>
      <c r="F46" s="16"/>
    </row>
    <row r="47" spans="1:8" ht="17.100000000000001" customHeight="1" x14ac:dyDescent="0.25">
      <c r="A47" s="4"/>
      <c r="B47" s="18" t="s">
        <v>80</v>
      </c>
      <c r="C47" s="19" t="s">
        <v>81</v>
      </c>
      <c r="D47" s="20">
        <v>10098354</v>
      </c>
      <c r="E47" s="20">
        <v>10098353</v>
      </c>
      <c r="F47" s="20">
        <f t="shared" ref="F47:F63" si="2">IF(D47=0,0,E47/D47)*100</f>
        <v>99.999990097396079</v>
      </c>
      <c r="G47" s="2">
        <v>10098354</v>
      </c>
      <c r="H47" s="2">
        <v>10098353</v>
      </c>
    </row>
    <row r="48" spans="1:8" ht="17.100000000000001" customHeight="1" x14ac:dyDescent="0.25">
      <c r="A48" s="4"/>
      <c r="B48" s="18" t="s">
        <v>82</v>
      </c>
      <c r="C48" s="19" t="s">
        <v>83</v>
      </c>
      <c r="D48" s="20">
        <v>7639472</v>
      </c>
      <c r="E48" s="20">
        <v>7639472</v>
      </c>
      <c r="F48" s="20">
        <f t="shared" si="2"/>
        <v>100</v>
      </c>
      <c r="G48" s="2">
        <v>0</v>
      </c>
      <c r="H48" s="2">
        <v>0</v>
      </c>
    </row>
    <row r="49" spans="1:8" ht="17.100000000000001" customHeight="1" x14ac:dyDescent="0.25">
      <c r="A49" s="4"/>
      <c r="B49" s="18" t="s">
        <v>84</v>
      </c>
      <c r="C49" s="19" t="s">
        <v>85</v>
      </c>
      <c r="D49" s="20">
        <v>865200</v>
      </c>
      <c r="E49" s="20">
        <v>865200</v>
      </c>
      <c r="F49" s="20">
        <f t="shared" si="2"/>
        <v>100</v>
      </c>
      <c r="G49" s="2">
        <v>0</v>
      </c>
      <c r="H49" s="2">
        <v>0</v>
      </c>
    </row>
    <row r="50" spans="1:8" ht="17.100000000000001" customHeight="1" x14ac:dyDescent="0.25">
      <c r="A50" s="4"/>
      <c r="B50" s="18" t="s">
        <v>86</v>
      </c>
      <c r="C50" s="19" t="s">
        <v>87</v>
      </c>
      <c r="D50" s="20">
        <v>297000</v>
      </c>
      <c r="E50" s="20">
        <v>296999</v>
      </c>
      <c r="F50" s="20">
        <f t="shared" si="2"/>
        <v>99.999663299663297</v>
      </c>
      <c r="G50" s="2">
        <v>0</v>
      </c>
      <c r="H50" s="2">
        <v>0</v>
      </c>
    </row>
    <row r="51" spans="1:8" ht="17.100000000000001" customHeight="1" x14ac:dyDescent="0.25">
      <c r="A51" s="4"/>
      <c r="B51" s="18" t="s">
        <v>88</v>
      </c>
      <c r="C51" s="19" t="s">
        <v>89</v>
      </c>
      <c r="D51" s="20">
        <v>1227600</v>
      </c>
      <c r="E51" s="20">
        <v>1227600</v>
      </c>
      <c r="F51" s="20">
        <f t="shared" si="2"/>
        <v>100</v>
      </c>
      <c r="G51" s="2">
        <v>0</v>
      </c>
      <c r="H51" s="2">
        <v>0</v>
      </c>
    </row>
    <row r="52" spans="1:8" ht="17.100000000000001" customHeight="1" x14ac:dyDescent="0.25">
      <c r="A52" s="4"/>
      <c r="B52" s="18" t="s">
        <v>90</v>
      </c>
      <c r="C52" s="19" t="s">
        <v>91</v>
      </c>
      <c r="D52" s="20">
        <v>69082</v>
      </c>
      <c r="E52" s="20">
        <v>69082</v>
      </c>
      <c r="F52" s="20">
        <f t="shared" si="2"/>
        <v>100</v>
      </c>
      <c r="G52" s="2">
        <v>0</v>
      </c>
      <c r="H52" s="2">
        <v>0</v>
      </c>
    </row>
    <row r="53" spans="1:8" ht="17.100000000000001" customHeight="1" x14ac:dyDescent="0.25">
      <c r="A53" s="4"/>
      <c r="B53" s="18" t="s">
        <v>92</v>
      </c>
      <c r="C53" s="19" t="s">
        <v>93</v>
      </c>
      <c r="D53" s="20">
        <v>1221826</v>
      </c>
      <c r="E53" s="20">
        <v>1221823</v>
      </c>
      <c r="F53" s="20">
        <f t="shared" si="2"/>
        <v>99.999754465856839</v>
      </c>
      <c r="G53" s="2">
        <v>1221826</v>
      </c>
      <c r="H53" s="2">
        <v>1221823</v>
      </c>
    </row>
    <row r="54" spans="1:8" ht="17.100000000000001" customHeight="1" x14ac:dyDescent="0.25">
      <c r="A54" s="4"/>
      <c r="B54" s="18" t="s">
        <v>94</v>
      </c>
      <c r="C54" s="19" t="s">
        <v>95</v>
      </c>
      <c r="D54" s="20">
        <v>1123684</v>
      </c>
      <c r="E54" s="20">
        <v>1123684</v>
      </c>
      <c r="F54" s="20">
        <f t="shared" si="2"/>
        <v>100</v>
      </c>
      <c r="G54" s="2">
        <v>0</v>
      </c>
      <c r="H54" s="2">
        <v>0</v>
      </c>
    </row>
    <row r="55" spans="1:8" ht="17.100000000000001" customHeight="1" x14ac:dyDescent="0.25">
      <c r="A55" s="4"/>
      <c r="B55" s="18" t="s">
        <v>96</v>
      </c>
      <c r="C55" s="19" t="s">
        <v>97</v>
      </c>
      <c r="D55" s="20">
        <v>-22351</v>
      </c>
      <c r="E55" s="20">
        <v>-22354</v>
      </c>
      <c r="F55" s="20">
        <f t="shared" si="2"/>
        <v>100.01342221824527</v>
      </c>
      <c r="G55" s="2">
        <v>0</v>
      </c>
      <c r="H55" s="2">
        <v>0</v>
      </c>
    </row>
    <row r="56" spans="1:8" ht="17.100000000000001" customHeight="1" x14ac:dyDescent="0.25">
      <c r="A56" s="4"/>
      <c r="B56" s="18" t="s">
        <v>98</v>
      </c>
      <c r="C56" s="19" t="s">
        <v>99</v>
      </c>
      <c r="D56" s="20">
        <v>120493</v>
      </c>
      <c r="E56" s="20">
        <v>120493</v>
      </c>
      <c r="F56" s="20">
        <f t="shared" si="2"/>
        <v>100</v>
      </c>
      <c r="G56" s="2">
        <v>0</v>
      </c>
      <c r="H56" s="2">
        <v>0</v>
      </c>
    </row>
    <row r="57" spans="1:8" ht="17.100000000000001" customHeight="1" x14ac:dyDescent="0.25">
      <c r="A57" s="4"/>
      <c r="B57" s="18" t="s">
        <v>100</v>
      </c>
      <c r="C57" s="19" t="s">
        <v>101</v>
      </c>
      <c r="D57" s="20">
        <v>0</v>
      </c>
      <c r="E57" s="20">
        <v>0</v>
      </c>
      <c r="F57" s="20">
        <f t="shared" si="2"/>
        <v>0</v>
      </c>
      <c r="G57" s="2">
        <v>0</v>
      </c>
      <c r="H57" s="2">
        <v>0</v>
      </c>
    </row>
    <row r="58" spans="1:8" ht="17.100000000000001" customHeight="1" x14ac:dyDescent="0.25">
      <c r="A58" s="4"/>
      <c r="B58" s="18" t="s">
        <v>102</v>
      </c>
      <c r="C58" s="19" t="s">
        <v>103</v>
      </c>
      <c r="D58" s="20">
        <v>-126885</v>
      </c>
      <c r="E58" s="20">
        <v>-126886</v>
      </c>
      <c r="F58" s="20">
        <f t="shared" si="2"/>
        <v>100.00078811522243</v>
      </c>
      <c r="G58" s="2">
        <v>-126885</v>
      </c>
      <c r="H58" s="2">
        <v>-126886</v>
      </c>
    </row>
    <row r="59" spans="1:8" ht="17.100000000000001" customHeight="1" x14ac:dyDescent="0.25">
      <c r="A59" s="4"/>
      <c r="B59" s="18" t="s">
        <v>104</v>
      </c>
      <c r="C59" s="19" t="s">
        <v>105</v>
      </c>
      <c r="D59" s="20">
        <v>125390</v>
      </c>
      <c r="E59" s="20">
        <v>125390</v>
      </c>
      <c r="F59" s="20">
        <f t="shared" si="2"/>
        <v>100</v>
      </c>
      <c r="G59" s="2">
        <v>0</v>
      </c>
      <c r="H59" s="2">
        <v>0</v>
      </c>
    </row>
    <row r="60" spans="1:8" ht="17.100000000000001" customHeight="1" x14ac:dyDescent="0.25">
      <c r="A60" s="4"/>
      <c r="B60" s="18" t="s">
        <v>106</v>
      </c>
      <c r="C60" s="19" t="s">
        <v>107</v>
      </c>
      <c r="D60" s="20">
        <v>-252275</v>
      </c>
      <c r="E60" s="20">
        <v>-252276</v>
      </c>
      <c r="F60" s="20">
        <f t="shared" si="2"/>
        <v>100.00039639282529</v>
      </c>
      <c r="G60" s="2">
        <v>0</v>
      </c>
      <c r="H60" s="2">
        <v>0</v>
      </c>
    </row>
    <row r="61" spans="1:8" ht="17.100000000000001" customHeight="1" x14ac:dyDescent="0.25">
      <c r="A61" s="4"/>
      <c r="B61" s="18" t="s">
        <v>108</v>
      </c>
      <c r="C61" s="19" t="s">
        <v>109</v>
      </c>
      <c r="D61" s="20">
        <v>23596</v>
      </c>
      <c r="E61" s="20">
        <v>23596</v>
      </c>
      <c r="F61" s="20">
        <f t="shared" si="2"/>
        <v>100</v>
      </c>
      <c r="G61" s="2">
        <v>23596</v>
      </c>
      <c r="H61" s="2">
        <v>23596</v>
      </c>
    </row>
    <row r="62" spans="1:8" ht="17.100000000000001" customHeight="1" x14ac:dyDescent="0.25">
      <c r="A62" s="4"/>
      <c r="B62" s="18" t="s">
        <v>110</v>
      </c>
      <c r="C62" s="19" t="s">
        <v>111</v>
      </c>
      <c r="D62" s="20">
        <v>23596</v>
      </c>
      <c r="E62" s="20">
        <v>23596</v>
      </c>
      <c r="F62" s="20">
        <f t="shared" si="2"/>
        <v>100</v>
      </c>
      <c r="G62" s="2">
        <v>0</v>
      </c>
      <c r="H62" s="2">
        <v>0</v>
      </c>
    </row>
    <row r="63" spans="1:8" ht="17.100000000000001" customHeight="1" x14ac:dyDescent="0.25">
      <c r="A63" s="4"/>
      <c r="B63" s="21" t="s">
        <v>112</v>
      </c>
      <c r="C63" s="21"/>
      <c r="D63" s="20">
        <f>SUM(G47:G62)</f>
        <v>11216891</v>
      </c>
      <c r="E63" s="20">
        <f>SUM(H47:H62)</f>
        <v>11216886</v>
      </c>
      <c r="F63" s="20">
        <f t="shared" si="2"/>
        <v>99.99995542436848</v>
      </c>
    </row>
    <row r="64" spans="1:8" ht="17.100000000000001" customHeight="1" x14ac:dyDescent="0.25">
      <c r="A64" s="4"/>
      <c r="B64" s="15"/>
      <c r="C64" s="15"/>
      <c r="D64" s="16"/>
      <c r="E64" s="16"/>
      <c r="F64" s="16"/>
    </row>
    <row r="65" spans="1:8" ht="17.100000000000001" customHeight="1" x14ac:dyDescent="0.25">
      <c r="A65" s="4"/>
      <c r="B65" s="14" t="s">
        <v>113</v>
      </c>
      <c r="C65" s="15"/>
      <c r="D65" s="16"/>
      <c r="E65" s="16"/>
      <c r="F65" s="16"/>
    </row>
    <row r="66" spans="1:8" ht="17.100000000000001" customHeight="1" x14ac:dyDescent="0.25">
      <c r="A66" s="4"/>
      <c r="B66" s="18" t="s">
        <v>114</v>
      </c>
      <c r="C66" s="19" t="s">
        <v>115</v>
      </c>
      <c r="D66" s="20">
        <v>-102927</v>
      </c>
      <c r="E66" s="20">
        <v>-103275</v>
      </c>
      <c r="F66" s="20">
        <f>IF(D66=0,0,E66/D66)*100</f>
        <v>100.3381037045673</v>
      </c>
      <c r="G66" s="2">
        <v>-102927</v>
      </c>
      <c r="H66" s="2">
        <v>-103275</v>
      </c>
    </row>
    <row r="67" spans="1:8" ht="17.100000000000001" customHeight="1" x14ac:dyDescent="0.25">
      <c r="A67" s="4"/>
      <c r="B67" s="21" t="s">
        <v>116</v>
      </c>
      <c r="C67" s="21"/>
      <c r="D67" s="20">
        <f>SUM(G66)</f>
        <v>-102927</v>
      </c>
      <c r="E67" s="20">
        <f>SUM(H66)</f>
        <v>-103275</v>
      </c>
      <c r="F67" s="20">
        <f>IF(D67=0,0,E67/D67)*100</f>
        <v>100.3381037045673</v>
      </c>
    </row>
    <row r="68" spans="1:8" ht="17.100000000000001" customHeight="1" x14ac:dyDescent="0.25">
      <c r="A68" s="4"/>
      <c r="B68" s="21" t="s">
        <v>117</v>
      </c>
      <c r="C68" s="21"/>
      <c r="D68" s="20">
        <f>SUM(D18,D44,D63,D67)</f>
        <v>11816757</v>
      </c>
      <c r="E68" s="20">
        <f>SUM(E18,E44,E63,E67)</f>
        <v>11978514</v>
      </c>
      <c r="F68" s="20">
        <f>IF(D68=0,0,E68/D68)*100</f>
        <v>101.36887811097411</v>
      </c>
    </row>
    <row r="69" spans="1:8" ht="17.100000000000001" customHeight="1" x14ac:dyDescent="0.25">
      <c r="A69" s="4"/>
      <c r="B69" s="15"/>
      <c r="C69" s="15"/>
      <c r="D69" s="16"/>
      <c r="E69" s="16"/>
      <c r="F69" s="16"/>
    </row>
    <row r="70" spans="1:8" ht="17.100000000000001" customHeight="1" x14ac:dyDescent="0.25">
      <c r="A70" s="4"/>
      <c r="B70" s="14" t="s">
        <v>118</v>
      </c>
      <c r="C70" s="15"/>
      <c r="D70" s="16"/>
      <c r="E70" s="16"/>
      <c r="F70" s="16"/>
    </row>
    <row r="71" spans="1:8" ht="17.100000000000001" customHeight="1" x14ac:dyDescent="0.25">
      <c r="A71" s="4"/>
      <c r="B71" s="18" t="s">
        <v>119</v>
      </c>
      <c r="C71" s="19" t="s">
        <v>120</v>
      </c>
      <c r="D71" s="20">
        <v>-157307</v>
      </c>
      <c r="E71" s="20">
        <v>-116529</v>
      </c>
      <c r="F71" s="20">
        <f t="shared" ref="F71:F78" si="3">IF(D71=0,0,E71/D71)*100</f>
        <v>74.077440927612884</v>
      </c>
      <c r="G71" s="2">
        <v>-157307</v>
      </c>
      <c r="H71" s="2">
        <v>-116529</v>
      </c>
    </row>
    <row r="72" spans="1:8" ht="17.100000000000001" customHeight="1" x14ac:dyDescent="0.25">
      <c r="A72" s="4"/>
      <c r="B72" s="18" t="s">
        <v>121</v>
      </c>
      <c r="C72" s="19" t="s">
        <v>122</v>
      </c>
      <c r="D72" s="20">
        <v>-157307</v>
      </c>
      <c r="E72" s="20">
        <v>-116529</v>
      </c>
      <c r="F72" s="20">
        <f t="shared" si="3"/>
        <v>74.077440927612884</v>
      </c>
      <c r="G72" s="2">
        <v>0</v>
      </c>
      <c r="H72" s="2">
        <v>0</v>
      </c>
    </row>
    <row r="73" spans="1:8" ht="17.100000000000001" customHeight="1" x14ac:dyDescent="0.25">
      <c r="A73" s="4"/>
      <c r="B73" s="18" t="s">
        <v>123</v>
      </c>
      <c r="C73" s="19" t="s">
        <v>124</v>
      </c>
      <c r="D73" s="20">
        <v>0</v>
      </c>
      <c r="E73" s="20">
        <v>7693</v>
      </c>
      <c r="F73" s="20">
        <f t="shared" si="3"/>
        <v>0</v>
      </c>
      <c r="G73" s="2">
        <v>0</v>
      </c>
      <c r="H73" s="2">
        <v>7693</v>
      </c>
    </row>
    <row r="74" spans="1:8" ht="17.100000000000001" customHeight="1" x14ac:dyDescent="0.25">
      <c r="A74" s="4"/>
      <c r="B74" s="18" t="s">
        <v>125</v>
      </c>
      <c r="C74" s="19" t="s">
        <v>126</v>
      </c>
      <c r="D74" s="20">
        <v>0</v>
      </c>
      <c r="E74" s="20">
        <v>7693</v>
      </c>
      <c r="F74" s="20">
        <f t="shared" si="3"/>
        <v>0</v>
      </c>
      <c r="G74" s="2">
        <v>0</v>
      </c>
      <c r="H74" s="2">
        <v>0</v>
      </c>
    </row>
    <row r="75" spans="1:8" ht="17.100000000000001" customHeight="1" x14ac:dyDescent="0.25">
      <c r="A75" s="4"/>
      <c r="B75" s="18" t="s">
        <v>127</v>
      </c>
      <c r="C75" s="19" t="s">
        <v>128</v>
      </c>
      <c r="D75" s="20">
        <v>2376934</v>
      </c>
      <c r="E75" s="20">
        <v>-335201</v>
      </c>
      <c r="F75" s="20">
        <f t="shared" si="3"/>
        <v>-14.102242636943222</v>
      </c>
      <c r="G75" s="2">
        <v>2376934</v>
      </c>
      <c r="H75" s="2">
        <v>-335201</v>
      </c>
    </row>
    <row r="76" spans="1:8" ht="17.100000000000001" customHeight="1" x14ac:dyDescent="0.25">
      <c r="A76" s="4"/>
      <c r="B76" s="18" t="s">
        <v>129</v>
      </c>
      <c r="C76" s="19" t="s">
        <v>130</v>
      </c>
      <c r="D76" s="20">
        <v>2376934</v>
      </c>
      <c r="E76" s="20">
        <v>2376934</v>
      </c>
      <c r="F76" s="20">
        <f t="shared" si="3"/>
        <v>100</v>
      </c>
      <c r="G76" s="2">
        <v>0</v>
      </c>
      <c r="H76" s="2">
        <v>0</v>
      </c>
    </row>
    <row r="77" spans="1:8" ht="17.100000000000001" customHeight="1" x14ac:dyDescent="0.25">
      <c r="A77" s="4"/>
      <c r="B77" s="18" t="s">
        <v>131</v>
      </c>
      <c r="C77" s="19" t="s">
        <v>132</v>
      </c>
      <c r="D77" s="20">
        <v>0</v>
      </c>
      <c r="E77" s="20">
        <v>-2712135</v>
      </c>
      <c r="F77" s="20">
        <f t="shared" si="3"/>
        <v>0</v>
      </c>
      <c r="G77" s="2">
        <v>0</v>
      </c>
      <c r="H77" s="2">
        <v>0</v>
      </c>
    </row>
    <row r="78" spans="1:8" ht="17.100000000000001" customHeight="1" x14ac:dyDescent="0.25">
      <c r="A78" s="4"/>
      <c r="B78" s="21" t="s">
        <v>133</v>
      </c>
      <c r="C78" s="21"/>
      <c r="D78" s="20">
        <f>SUM(G71:G77)</f>
        <v>2219627</v>
      </c>
      <c r="E78" s="20">
        <f>SUM(H71:H77)</f>
        <v>-444037</v>
      </c>
      <c r="F78" s="20">
        <f t="shared" si="3"/>
        <v>-20.005027871800081</v>
      </c>
    </row>
    <row r="79" spans="1:8" ht="17.100000000000001" customHeight="1" x14ac:dyDescent="0.25">
      <c r="A79" s="4"/>
      <c r="B79" s="15"/>
      <c r="C79" s="15"/>
      <c r="D79" s="16"/>
      <c r="E79" s="16"/>
      <c r="F79" s="16"/>
    </row>
    <row r="80" spans="1:8" ht="17.100000000000001" customHeight="1" x14ac:dyDescent="0.25">
      <c r="A80" s="4"/>
      <c r="B80" s="21" t="s">
        <v>134</v>
      </c>
      <c r="C80" s="21"/>
      <c r="D80" s="20">
        <f>SUM(D68,D78)</f>
        <v>14036384</v>
      </c>
      <c r="E80" s="20">
        <f>SUM(E68,E78)</f>
        <v>11534477</v>
      </c>
      <c r="F80" s="20">
        <f>IF(D80=0,0,E80/D80)*100</f>
        <v>82.175558890380884</v>
      </c>
    </row>
    <row r="81" spans="1:6" ht="17.100000000000001" customHeight="1" x14ac:dyDescent="0.25">
      <c r="A81" s="4"/>
      <c r="B81" s="18" t="s">
        <v>135</v>
      </c>
      <c r="C81" s="19">
        <v>9900</v>
      </c>
      <c r="D81" s="20">
        <v>0</v>
      </c>
      <c r="E81" s="20">
        <v>0</v>
      </c>
      <c r="F81" s="20">
        <f>IF(D81=0,0,E81/D81)*100</f>
        <v>0</v>
      </c>
    </row>
    <row r="82" spans="1:6" ht="17.100000000000001" customHeight="1" x14ac:dyDescent="0.25">
      <c r="A82" s="4"/>
      <c r="B82" s="21" t="s">
        <v>136</v>
      </c>
      <c r="C82" s="21"/>
      <c r="D82" s="20">
        <f>SUM(D81,D80)</f>
        <v>14036384</v>
      </c>
      <c r="E82" s="20">
        <f>SUM(E80,E81)</f>
        <v>11534477</v>
      </c>
      <c r="F82" s="20">
        <f>IF(D82=0,0,E82/D82)*100</f>
        <v>82.175558890380884</v>
      </c>
    </row>
    <row r="86" spans="1:6" x14ac:dyDescent="0.25">
      <c r="E86" s="4"/>
      <c r="F86" s="4"/>
    </row>
    <row r="87" spans="1:6" x14ac:dyDescent="0.25">
      <c r="B87" s="22" t="s">
        <v>137</v>
      </c>
      <c r="C87" s="23" t="s">
        <v>138</v>
      </c>
      <c r="D87" s="22"/>
      <c r="E87" s="22"/>
      <c r="F87" s="4"/>
    </row>
    <row r="88" spans="1:6" x14ac:dyDescent="0.25">
      <c r="B88" s="22" t="s">
        <v>139</v>
      </c>
      <c r="C88" s="22" t="s">
        <v>140</v>
      </c>
      <c r="D88" s="22"/>
      <c r="E88" s="22"/>
      <c r="F88" s="4"/>
    </row>
    <row r="89" spans="1:6" x14ac:dyDescent="0.25">
      <c r="B89" s="22" t="s">
        <v>141</v>
      </c>
      <c r="C89" s="24"/>
      <c r="D89" s="25"/>
      <c r="E89" s="4"/>
      <c r="F89" s="4"/>
    </row>
    <row r="90" spans="1:6" x14ac:dyDescent="0.25">
      <c r="F90" s="4"/>
    </row>
  </sheetData>
  <mergeCells count="10">
    <mergeCell ref="B68:C68"/>
    <mergeCell ref="B78:C78"/>
    <mergeCell ref="B80:C80"/>
    <mergeCell ref="B82:C82"/>
    <mergeCell ref="B2:F2"/>
    <mergeCell ref="B3:F3"/>
    <mergeCell ref="B18:C18"/>
    <mergeCell ref="B44:C44"/>
    <mergeCell ref="B63:C63"/>
    <mergeCell ref="B67:C6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 ЧР</dc:creator>
  <cp:lastModifiedBy>Бюджет ЧР</cp:lastModifiedBy>
  <cp:lastPrinted>2025-08-12T08:47:57Z</cp:lastPrinted>
  <dcterms:created xsi:type="dcterms:W3CDTF">2025-08-12T08:45:05Z</dcterms:created>
  <dcterms:modified xsi:type="dcterms:W3CDTF">2025-08-12T08:50:20Z</dcterms:modified>
</cp:coreProperties>
</file>